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th\Desktop\Sarah\- School\RESOURCES\Subject Resources\Chemistry\2017-2018\"/>
    </mc:Choice>
  </mc:AlternateContent>
  <bookViews>
    <workbookView xWindow="0" yWindow="0" windowWidth="20490" windowHeight="7530" activeTab="1" xr2:uid="{A398C6E1-E3CC-4455-A6AD-9106A0DD4C7C}"/>
  </bookViews>
  <sheets>
    <sheet name="Data" sheetId="1" r:id="rId1"/>
    <sheet name="Quiz" sheetId="2" r:id="rId2"/>
  </sheets>
  <definedNames>
    <definedName name="elements">Data!$C$2:$V$119</definedName>
    <definedName name="_xlnm.Print_Area" localSheetId="1">Quiz!$A$1:$D$15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C2" i="2" s="1"/>
  <c r="A1" i="2"/>
  <c r="C1" i="2" s="1"/>
  <c r="E5" i="2"/>
  <c r="E6" i="2"/>
  <c r="E7" i="2"/>
  <c r="E8" i="2"/>
  <c r="E9" i="2"/>
  <c r="E10" i="2"/>
  <c r="E11" i="2"/>
  <c r="E12" i="2"/>
  <c r="E13" i="2"/>
  <c r="E14" i="2"/>
  <c r="E15" i="2"/>
  <c r="E4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2" i="1"/>
  <c r="A108" i="1" l="1"/>
  <c r="A92" i="1"/>
  <c r="A117" i="1"/>
  <c r="A109" i="1"/>
  <c r="A116" i="1"/>
  <c r="A76" i="1"/>
  <c r="A100" i="1"/>
  <c r="A84" i="1"/>
  <c r="A68" i="1"/>
  <c r="A113" i="1"/>
  <c r="A101" i="1"/>
  <c r="A115" i="1"/>
  <c r="A99" i="1"/>
  <c r="A83" i="1"/>
  <c r="A105" i="1"/>
  <c r="A97" i="1"/>
  <c r="A93" i="1"/>
  <c r="A85" i="1"/>
  <c r="A77" i="1"/>
  <c r="A107" i="1"/>
  <c r="A91" i="1"/>
  <c r="A69" i="1"/>
  <c r="A60" i="1"/>
  <c r="A75" i="1"/>
  <c r="A81" i="1"/>
  <c r="A6" i="1"/>
  <c r="A111" i="1"/>
  <c r="A89" i="1"/>
  <c r="A61" i="1"/>
  <c r="A52" i="1"/>
  <c r="A67" i="1"/>
  <c r="A73" i="1"/>
  <c r="A65" i="1"/>
  <c r="A112" i="1"/>
  <c r="A104" i="1"/>
  <c r="A95" i="1"/>
  <c r="A53" i="1"/>
  <c r="A45" i="1"/>
  <c r="A59" i="1"/>
  <c r="A51" i="1"/>
  <c r="A88" i="1"/>
  <c r="A64" i="1"/>
  <c r="A40" i="1"/>
  <c r="A103" i="1"/>
  <c r="A37" i="1"/>
  <c r="A29" i="1"/>
  <c r="A21" i="1"/>
  <c r="A13" i="1"/>
  <c r="A5" i="1"/>
  <c r="A44" i="1"/>
  <c r="A36" i="1"/>
  <c r="A28" i="1"/>
  <c r="A20" i="1"/>
  <c r="A12" i="1"/>
  <c r="A4" i="1"/>
  <c r="A35" i="1"/>
  <c r="A27" i="1"/>
  <c r="A19" i="1"/>
  <c r="A11" i="1"/>
  <c r="A3" i="1"/>
  <c r="A43" i="1"/>
  <c r="A119" i="1"/>
  <c r="A57" i="1"/>
  <c r="A49" i="1"/>
  <c r="A41" i="1"/>
  <c r="A33" i="1"/>
  <c r="A25" i="1"/>
  <c r="A17" i="1"/>
  <c r="A15" i="1"/>
  <c r="A80" i="1"/>
  <c r="A56" i="1"/>
  <c r="A32" i="1"/>
  <c r="A16" i="1"/>
  <c r="A96" i="1"/>
  <c r="A72" i="1"/>
  <c r="A48" i="1"/>
  <c r="A24" i="1"/>
  <c r="A8" i="1"/>
  <c r="A55" i="1"/>
  <c r="A114" i="1"/>
  <c r="A98" i="1"/>
  <c r="A82" i="1"/>
  <c r="A66" i="1"/>
  <c r="A50" i="1"/>
  <c r="A34" i="1"/>
  <c r="A10" i="1"/>
  <c r="A9" i="1"/>
  <c r="A63" i="1"/>
  <c r="A106" i="1"/>
  <c r="A90" i="1"/>
  <c r="A74" i="1"/>
  <c r="A58" i="1"/>
  <c r="A42" i="1"/>
  <c r="A26" i="1"/>
  <c r="A18" i="1"/>
  <c r="A2" i="1"/>
  <c r="A87" i="1"/>
  <c r="A47" i="1"/>
  <c r="A7" i="1"/>
  <c r="A102" i="1"/>
  <c r="A78" i="1"/>
  <c r="A62" i="1"/>
  <c r="A46" i="1"/>
  <c r="A22" i="1"/>
  <c r="A79" i="1"/>
  <c r="A39" i="1"/>
  <c r="A23" i="1"/>
  <c r="A118" i="1"/>
  <c r="A94" i="1"/>
  <c r="A70" i="1"/>
  <c r="A38" i="1"/>
  <c r="A14" i="1"/>
  <c r="A71" i="1"/>
  <c r="A31" i="1"/>
  <c r="A110" i="1"/>
  <c r="A86" i="1"/>
  <c r="A54" i="1"/>
  <c r="A30" i="1"/>
  <c r="F13" i="2" l="1"/>
  <c r="D13" i="2" s="1"/>
  <c r="B13" i="2" s="1"/>
  <c r="F14" i="2"/>
  <c r="D14" i="2" s="1"/>
  <c r="B14" i="2" s="1"/>
  <c r="F4" i="2"/>
  <c r="D4" i="2" s="1"/>
  <c r="B4" i="2" s="1"/>
  <c r="F12" i="2"/>
  <c r="D12" i="2" s="1"/>
  <c r="B12" i="2" s="1"/>
  <c r="F10" i="2"/>
  <c r="D10" i="2" s="1"/>
  <c r="B10" i="2" s="1"/>
  <c r="F9" i="2"/>
  <c r="D9" i="2" s="1"/>
  <c r="B9" i="2" s="1"/>
  <c r="F5" i="2"/>
  <c r="D5" i="2" s="1"/>
  <c r="B5" i="2" s="1"/>
  <c r="F8" i="2"/>
  <c r="D8" i="2" s="1"/>
  <c r="B8" i="2" s="1"/>
  <c r="F15" i="2"/>
  <c r="D15" i="2" s="1"/>
  <c r="B15" i="2" s="1"/>
  <c r="F7" i="2"/>
  <c r="D7" i="2" s="1"/>
  <c r="B7" i="2" s="1"/>
  <c r="F6" i="2"/>
  <c r="D6" i="2" s="1"/>
  <c r="B6" i="2" s="1"/>
  <c r="F11" i="2"/>
  <c r="D11" i="2" s="1"/>
  <c r="B11" i="2" s="1"/>
  <c r="C5" i="2" l="1"/>
  <c r="A5" i="2" s="1"/>
  <c r="C8" i="2"/>
  <c r="A8" i="2" s="1"/>
  <c r="C9" i="2"/>
  <c r="A9" i="2" s="1"/>
  <c r="C15" i="2"/>
  <c r="A15" i="2" s="1"/>
  <c r="C10" i="2"/>
  <c r="A10" i="2" s="1"/>
  <c r="C11" i="2"/>
  <c r="A11" i="2" s="1"/>
  <c r="C12" i="2"/>
  <c r="A12" i="2" s="1"/>
  <c r="C6" i="2"/>
  <c r="A6" i="2" s="1"/>
  <c r="C7" i="2"/>
  <c r="A7" i="2" s="1"/>
  <c r="C14" i="2"/>
  <c r="A14" i="2" s="1"/>
  <c r="C13" i="2"/>
  <c r="A13" i="2" s="1"/>
  <c r="C4" i="2"/>
  <c r="A4" i="2" s="1"/>
</calcChain>
</file>

<file path=xl/sharedStrings.xml><?xml version="1.0" encoding="utf-8"?>
<sst xmlns="http://schemas.openxmlformats.org/spreadsheetml/2006/main" count="1106" uniqueCount="747">
  <si>
    <t xml:space="preserve"> H </t>
  </si>
  <si>
    <t xml:space="preserve"> Hydrogen</t>
  </si>
  <si>
    <t xml:space="preserve"> He </t>
  </si>
  <si>
    <t xml:space="preserve"> Helium</t>
  </si>
  <si>
    <t xml:space="preserve"> Li </t>
  </si>
  <si>
    <t xml:space="preserve"> Lithium</t>
  </si>
  <si>
    <t xml:space="preserve"> Be </t>
  </si>
  <si>
    <t xml:space="preserve"> Beryllium</t>
  </si>
  <si>
    <t xml:space="preserve"> B </t>
  </si>
  <si>
    <t xml:space="preserve"> Boron</t>
  </si>
  <si>
    <t xml:space="preserve"> C </t>
  </si>
  <si>
    <t xml:space="preserve"> Carbon</t>
  </si>
  <si>
    <t xml:space="preserve"> N </t>
  </si>
  <si>
    <t xml:space="preserve"> Nitrogen</t>
  </si>
  <si>
    <t xml:space="preserve"> O </t>
  </si>
  <si>
    <t xml:space="preserve"> Oxygen</t>
  </si>
  <si>
    <t xml:space="preserve"> F </t>
  </si>
  <si>
    <t xml:space="preserve"> Fluorine</t>
  </si>
  <si>
    <t xml:space="preserve"> Ne </t>
  </si>
  <si>
    <t xml:space="preserve"> Neon</t>
  </si>
  <si>
    <t xml:space="preserve"> Na </t>
  </si>
  <si>
    <t xml:space="preserve"> Sodium</t>
  </si>
  <si>
    <t xml:space="preserve"> Mg </t>
  </si>
  <si>
    <t xml:space="preserve"> Magnesium</t>
  </si>
  <si>
    <t xml:space="preserve"> Al </t>
  </si>
  <si>
    <t xml:space="preserve"> Aluminum</t>
  </si>
  <si>
    <t xml:space="preserve"> Si </t>
  </si>
  <si>
    <t xml:space="preserve"> Silicon</t>
  </si>
  <si>
    <t xml:space="preserve"> P </t>
  </si>
  <si>
    <t xml:space="preserve"> Phosphorus</t>
  </si>
  <si>
    <t xml:space="preserve"> S </t>
  </si>
  <si>
    <t xml:space="preserve"> Sulfur</t>
  </si>
  <si>
    <t xml:space="preserve"> Cl </t>
  </si>
  <si>
    <t xml:space="preserve"> Chlorine</t>
  </si>
  <si>
    <t xml:space="preserve"> Ar </t>
  </si>
  <si>
    <t xml:space="preserve"> Argon</t>
  </si>
  <si>
    <t xml:space="preserve"> K </t>
  </si>
  <si>
    <t xml:space="preserve"> Potassium</t>
  </si>
  <si>
    <t xml:space="preserve"> Ca </t>
  </si>
  <si>
    <t xml:space="preserve"> Calcium</t>
  </si>
  <si>
    <t xml:space="preserve"> Sc </t>
  </si>
  <si>
    <t xml:space="preserve"> Scandium</t>
  </si>
  <si>
    <t xml:space="preserve"> Ti </t>
  </si>
  <si>
    <t xml:space="preserve"> Titanium</t>
  </si>
  <si>
    <t xml:space="preserve"> V </t>
  </si>
  <si>
    <t xml:space="preserve"> Vanadium</t>
  </si>
  <si>
    <t xml:space="preserve"> Cr </t>
  </si>
  <si>
    <t xml:space="preserve"> Chromium</t>
  </si>
  <si>
    <t xml:space="preserve"> Mn </t>
  </si>
  <si>
    <t xml:space="preserve"> Manganese</t>
  </si>
  <si>
    <t xml:space="preserve"> Fe </t>
  </si>
  <si>
    <t xml:space="preserve"> Iron</t>
  </si>
  <si>
    <t xml:space="preserve"> Co </t>
  </si>
  <si>
    <t xml:space="preserve"> Cobalt</t>
  </si>
  <si>
    <t xml:space="preserve"> Ni </t>
  </si>
  <si>
    <t xml:space="preserve"> Nickel</t>
  </si>
  <si>
    <t xml:space="preserve"> Cu </t>
  </si>
  <si>
    <t xml:space="preserve"> Copper</t>
  </si>
  <si>
    <t xml:space="preserve"> Zn </t>
  </si>
  <si>
    <t xml:space="preserve"> Zinc</t>
  </si>
  <si>
    <t xml:space="preserve"> Ga </t>
  </si>
  <si>
    <t xml:space="preserve"> Gallium</t>
  </si>
  <si>
    <t xml:space="preserve"> Ge </t>
  </si>
  <si>
    <t xml:space="preserve"> Germanium</t>
  </si>
  <si>
    <t xml:space="preserve"> As </t>
  </si>
  <si>
    <t xml:space="preserve"> Arsenic</t>
  </si>
  <si>
    <t xml:space="preserve"> Se </t>
  </si>
  <si>
    <t xml:space="preserve"> Selenium</t>
  </si>
  <si>
    <t xml:space="preserve"> Br </t>
  </si>
  <si>
    <t xml:space="preserve"> Bromine</t>
  </si>
  <si>
    <t xml:space="preserve"> Kr </t>
  </si>
  <si>
    <t xml:space="preserve"> Krypton</t>
  </si>
  <si>
    <t xml:space="preserve"> Rb </t>
  </si>
  <si>
    <t xml:space="preserve"> Rubidium</t>
  </si>
  <si>
    <t xml:space="preserve"> Sr </t>
  </si>
  <si>
    <t xml:space="preserve"> Strontium</t>
  </si>
  <si>
    <t xml:space="preserve"> Y </t>
  </si>
  <si>
    <t xml:space="preserve"> Yttrium</t>
  </si>
  <si>
    <t xml:space="preserve"> Zr </t>
  </si>
  <si>
    <t xml:space="preserve"> Zirconium</t>
  </si>
  <si>
    <t xml:space="preserve"> Nb </t>
  </si>
  <si>
    <t xml:space="preserve"> Niobium</t>
  </si>
  <si>
    <t xml:space="preserve"> Mo </t>
  </si>
  <si>
    <t xml:space="preserve"> Molybdenum</t>
  </si>
  <si>
    <t xml:space="preserve"> Tc </t>
  </si>
  <si>
    <t xml:space="preserve"> Technetium</t>
  </si>
  <si>
    <t xml:space="preserve"> Ru </t>
  </si>
  <si>
    <t xml:space="preserve"> Ruthenium</t>
  </si>
  <si>
    <t xml:space="preserve"> Rh </t>
  </si>
  <si>
    <t xml:space="preserve"> Rhodium</t>
  </si>
  <si>
    <t xml:space="preserve"> Pd </t>
  </si>
  <si>
    <t xml:space="preserve"> Palladium</t>
  </si>
  <si>
    <t xml:space="preserve"> Ag </t>
  </si>
  <si>
    <t xml:space="preserve"> Silver</t>
  </si>
  <si>
    <t xml:space="preserve"> Cd </t>
  </si>
  <si>
    <t xml:space="preserve"> Cadmium</t>
  </si>
  <si>
    <t xml:space="preserve"> In </t>
  </si>
  <si>
    <t xml:space="preserve"> Indium</t>
  </si>
  <si>
    <t xml:space="preserve"> Sn </t>
  </si>
  <si>
    <t xml:space="preserve"> Tin</t>
  </si>
  <si>
    <t xml:space="preserve"> Sb </t>
  </si>
  <si>
    <t xml:space="preserve"> Antimony</t>
  </si>
  <si>
    <t xml:space="preserve"> Te </t>
  </si>
  <si>
    <t xml:space="preserve"> Tellurium</t>
  </si>
  <si>
    <t xml:space="preserve"> I </t>
  </si>
  <si>
    <t xml:space="preserve"> Iodine</t>
  </si>
  <si>
    <t xml:space="preserve"> Xe </t>
  </si>
  <si>
    <t xml:space="preserve"> Xenon</t>
  </si>
  <si>
    <t xml:space="preserve"> Cs </t>
  </si>
  <si>
    <t xml:space="preserve"> Cesium</t>
  </si>
  <si>
    <t xml:space="preserve"> Ba </t>
  </si>
  <si>
    <t xml:space="preserve"> Barium</t>
  </si>
  <si>
    <t xml:space="preserve"> La </t>
  </si>
  <si>
    <t xml:space="preserve"> Lanthanum</t>
  </si>
  <si>
    <t xml:space="preserve"> Ce </t>
  </si>
  <si>
    <t xml:space="preserve"> Cerium</t>
  </si>
  <si>
    <t xml:space="preserve"> Pr </t>
  </si>
  <si>
    <t xml:space="preserve"> Praseodymium</t>
  </si>
  <si>
    <t xml:space="preserve"> Nd </t>
  </si>
  <si>
    <t xml:space="preserve"> Neodymium</t>
  </si>
  <si>
    <t xml:space="preserve"> Pm </t>
  </si>
  <si>
    <t xml:space="preserve"> Promethium</t>
  </si>
  <si>
    <t xml:space="preserve"> Sm </t>
  </si>
  <si>
    <t xml:space="preserve"> Samarium</t>
  </si>
  <si>
    <t xml:space="preserve"> Eu </t>
  </si>
  <si>
    <t xml:space="preserve"> Europium</t>
  </si>
  <si>
    <t xml:space="preserve"> Gd </t>
  </si>
  <si>
    <t xml:space="preserve"> Gadolinium</t>
  </si>
  <si>
    <t xml:space="preserve"> Tb </t>
  </si>
  <si>
    <t xml:space="preserve"> Terbium</t>
  </si>
  <si>
    <t xml:space="preserve"> Dy </t>
  </si>
  <si>
    <t xml:space="preserve"> Dysprosium</t>
  </si>
  <si>
    <t xml:space="preserve"> Ho </t>
  </si>
  <si>
    <t xml:space="preserve"> Holmium</t>
  </si>
  <si>
    <t xml:space="preserve"> Er </t>
  </si>
  <si>
    <t xml:space="preserve"> Erbium</t>
  </si>
  <si>
    <t xml:space="preserve"> Tm </t>
  </si>
  <si>
    <t xml:space="preserve"> Thulium</t>
  </si>
  <si>
    <t xml:space="preserve"> Yb </t>
  </si>
  <si>
    <t xml:space="preserve"> Ytterbium</t>
  </si>
  <si>
    <t xml:space="preserve"> Lu </t>
  </si>
  <si>
    <t xml:space="preserve"> Lutetium</t>
  </si>
  <si>
    <t xml:space="preserve"> Hf </t>
  </si>
  <si>
    <t xml:space="preserve"> Hafnium</t>
  </si>
  <si>
    <t xml:space="preserve"> Ta </t>
  </si>
  <si>
    <t xml:space="preserve"> Tantalum</t>
  </si>
  <si>
    <t xml:space="preserve"> W </t>
  </si>
  <si>
    <t xml:space="preserve"> Tungsten</t>
  </si>
  <si>
    <t xml:space="preserve"> Re </t>
  </si>
  <si>
    <t xml:space="preserve"> Rhenium</t>
  </si>
  <si>
    <t xml:space="preserve"> Os </t>
  </si>
  <si>
    <t xml:space="preserve"> Osmium</t>
  </si>
  <si>
    <t xml:space="preserve"> Ir </t>
  </si>
  <si>
    <t xml:space="preserve"> Iridium</t>
  </si>
  <si>
    <t xml:space="preserve"> Pt </t>
  </si>
  <si>
    <t xml:space="preserve"> Platinum</t>
  </si>
  <si>
    <t xml:space="preserve"> Au </t>
  </si>
  <si>
    <t xml:space="preserve"> Gold</t>
  </si>
  <si>
    <t xml:space="preserve"> Hg </t>
  </si>
  <si>
    <t xml:space="preserve"> Mercury</t>
  </si>
  <si>
    <t xml:space="preserve"> Tl </t>
  </si>
  <si>
    <t xml:space="preserve"> Thallium</t>
  </si>
  <si>
    <t xml:space="preserve"> Pb </t>
  </si>
  <si>
    <t xml:space="preserve"> Lead</t>
  </si>
  <si>
    <t xml:space="preserve"> Bi </t>
  </si>
  <si>
    <t xml:space="preserve"> Bismuth</t>
  </si>
  <si>
    <t xml:space="preserve"> Po </t>
  </si>
  <si>
    <t xml:space="preserve"> Polonium</t>
  </si>
  <si>
    <t xml:space="preserve"> At </t>
  </si>
  <si>
    <t xml:space="preserve"> Astatine</t>
  </si>
  <si>
    <t xml:space="preserve"> Rn </t>
  </si>
  <si>
    <t xml:space="preserve"> Radon</t>
  </si>
  <si>
    <t xml:space="preserve"> Fr </t>
  </si>
  <si>
    <t xml:space="preserve"> Francium</t>
  </si>
  <si>
    <t xml:space="preserve"> Ra </t>
  </si>
  <si>
    <t xml:space="preserve"> Radium</t>
  </si>
  <si>
    <t xml:space="preserve"> Ac </t>
  </si>
  <si>
    <t xml:space="preserve"> Actinium</t>
  </si>
  <si>
    <t xml:space="preserve"> Th </t>
  </si>
  <si>
    <t xml:space="preserve"> Thorium</t>
  </si>
  <si>
    <t xml:space="preserve"> Pa </t>
  </si>
  <si>
    <t xml:space="preserve"> Protactinium</t>
  </si>
  <si>
    <t xml:space="preserve"> U </t>
  </si>
  <si>
    <t xml:space="preserve"> Uranium</t>
  </si>
  <si>
    <t xml:space="preserve"> Np </t>
  </si>
  <si>
    <t xml:space="preserve"> Neptunium</t>
  </si>
  <si>
    <t xml:space="preserve"> Pu </t>
  </si>
  <si>
    <t xml:space="preserve"> Plutonium</t>
  </si>
  <si>
    <t xml:space="preserve"> Am </t>
  </si>
  <si>
    <t xml:space="preserve"> Americium</t>
  </si>
  <si>
    <t xml:space="preserve"> Cm </t>
  </si>
  <si>
    <t xml:space="preserve"> Curium</t>
  </si>
  <si>
    <t xml:space="preserve"> Bk </t>
  </si>
  <si>
    <t xml:space="preserve"> Berkelium</t>
  </si>
  <si>
    <t xml:space="preserve"> Cf </t>
  </si>
  <si>
    <t xml:space="preserve"> Californium</t>
  </si>
  <si>
    <t xml:space="preserve"> Es </t>
  </si>
  <si>
    <t xml:space="preserve"> Einsteinium</t>
  </si>
  <si>
    <t xml:space="preserve"> Fm </t>
  </si>
  <si>
    <t xml:space="preserve"> Fermium</t>
  </si>
  <si>
    <t xml:space="preserve"> Md </t>
  </si>
  <si>
    <t xml:space="preserve"> Mendelevium</t>
  </si>
  <si>
    <t xml:space="preserve"> No </t>
  </si>
  <si>
    <t xml:space="preserve"> Nobelium</t>
  </si>
  <si>
    <t xml:space="preserve"> Lr </t>
  </si>
  <si>
    <t xml:space="preserve"> Lawrencium</t>
  </si>
  <si>
    <t xml:space="preserve"> Rf </t>
  </si>
  <si>
    <t xml:space="preserve"> Rutherfordium</t>
  </si>
  <si>
    <t xml:space="preserve"> Db </t>
  </si>
  <si>
    <t xml:space="preserve"> Dubnium</t>
  </si>
  <si>
    <t xml:space="preserve"> Sg </t>
  </si>
  <si>
    <t xml:space="preserve"> Seaborgium</t>
  </si>
  <si>
    <t xml:space="preserve"> Bh </t>
  </si>
  <si>
    <t xml:space="preserve"> Bohrium</t>
  </si>
  <si>
    <t xml:space="preserve"> Hs </t>
  </si>
  <si>
    <t xml:space="preserve"> Hassium</t>
  </si>
  <si>
    <t xml:space="preserve"> Mt </t>
  </si>
  <si>
    <t xml:space="preserve"> Meitnerium</t>
  </si>
  <si>
    <t xml:space="preserve"> Ds </t>
  </si>
  <si>
    <t xml:space="preserve"> Darmstadtium</t>
  </si>
  <si>
    <t xml:space="preserve"> Rg </t>
  </si>
  <si>
    <t xml:space="preserve"> Roentgenium</t>
  </si>
  <si>
    <t xml:space="preserve"> Cn </t>
  </si>
  <si>
    <t xml:space="preserve"> Copernicium</t>
  </si>
  <si>
    <t xml:space="preserve"> Nh </t>
  </si>
  <si>
    <t xml:space="preserve"> Nihonium</t>
  </si>
  <si>
    <t xml:space="preserve"> Fl </t>
  </si>
  <si>
    <t xml:space="preserve"> Flerovium</t>
  </si>
  <si>
    <t xml:space="preserve"> Mc </t>
  </si>
  <si>
    <t xml:space="preserve"> Moscovium</t>
  </si>
  <si>
    <t xml:space="preserve"> Lv </t>
  </si>
  <si>
    <t xml:space="preserve"> Livermorium</t>
  </si>
  <si>
    <t xml:space="preserve"> Ts </t>
  </si>
  <si>
    <t xml:space="preserve"> Tennessine</t>
  </si>
  <si>
    <t xml:space="preserve"> Og </t>
  </si>
  <si>
    <t xml:space="preserve"> Oganesson</t>
  </si>
  <si>
    <t>atomicNumber</t>
  </si>
  <si>
    <t xml:space="preserve"> symbol</t>
  </si>
  <si>
    <t xml:space="preserve"> name</t>
  </si>
  <si>
    <t xml:space="preserve"> atomicMass</t>
  </si>
  <si>
    <t xml:space="preserve"> cpkHexColor</t>
  </si>
  <si>
    <t xml:space="preserve"> electronicConfiguration</t>
  </si>
  <si>
    <t xml:space="preserve"> electronegativity</t>
  </si>
  <si>
    <t xml:space="preserve"> atomicRadius</t>
  </si>
  <si>
    <t xml:space="preserve"> ionRadius</t>
  </si>
  <si>
    <t xml:space="preserve"> vanDelWaalsRadius</t>
  </si>
  <si>
    <t xml:space="preserve"> ionizationEnergy</t>
  </si>
  <si>
    <t xml:space="preserve"> electronAffinity</t>
  </si>
  <si>
    <t xml:space="preserve"> oxidationStates</t>
  </si>
  <si>
    <t xml:space="preserve"> standardState</t>
  </si>
  <si>
    <t xml:space="preserve"> bondingType</t>
  </si>
  <si>
    <t xml:space="preserve"> meltingPoint</t>
  </si>
  <si>
    <t xml:space="preserve"> boilingPoint</t>
  </si>
  <si>
    <t>density</t>
  </si>
  <si>
    <t xml:space="preserve"> groupBlock</t>
  </si>
  <si>
    <t xml:space="preserve"> yearDiscovered</t>
  </si>
  <si>
    <t xml:space="preserve"> 1.00794(4)</t>
  </si>
  <si>
    <t>FFFFFF</t>
  </si>
  <si>
    <t xml:space="preserve">1s1 </t>
  </si>
  <si>
    <t>-1, 1</t>
  </si>
  <si>
    <t>gas</t>
  </si>
  <si>
    <t>diatomic</t>
  </si>
  <si>
    <t>nonmetal</t>
  </si>
  <si>
    <t xml:space="preserve"> 4.002602(2)</t>
  </si>
  <si>
    <t>D9FFFF</t>
  </si>
  <si>
    <t xml:space="preserve">1s2 </t>
  </si>
  <si>
    <t>atomic</t>
  </si>
  <si>
    <t>noble gas</t>
  </si>
  <si>
    <t xml:space="preserve"> 6.941(2)</t>
  </si>
  <si>
    <t>CC80FF</t>
  </si>
  <si>
    <t xml:space="preserve">[He] 2s1 </t>
  </si>
  <si>
    <t>76 (+1)</t>
  </si>
  <si>
    <t>solid</t>
  </si>
  <si>
    <t>metallic</t>
  </si>
  <si>
    <t>alkali metal</t>
  </si>
  <si>
    <t xml:space="preserve"> 9.012182(3)</t>
  </si>
  <si>
    <t>C2FF00</t>
  </si>
  <si>
    <t xml:space="preserve">[He] 2s2 </t>
  </si>
  <si>
    <t>45 (+2)</t>
  </si>
  <si>
    <t>alkaline earth metal</t>
  </si>
  <si>
    <t xml:space="preserve"> 10.811(7)</t>
  </si>
  <si>
    <t>FFB5B5</t>
  </si>
  <si>
    <t xml:space="preserve">[He] 2s2 2p1 </t>
  </si>
  <si>
    <t>27 (+3)</t>
  </si>
  <si>
    <t>1, 2, 3</t>
  </si>
  <si>
    <t>covalent network</t>
  </si>
  <si>
    <t>metalloid</t>
  </si>
  <si>
    <t xml:space="preserve"> 12.0107(8)</t>
  </si>
  <si>
    <t xml:space="preserve">[He] 2s2 2p2 </t>
  </si>
  <si>
    <t>16 (+4)</t>
  </si>
  <si>
    <t>-4, -3, -2, -1, 1, 2, 3, 4</t>
  </si>
  <si>
    <t>Ancient</t>
  </si>
  <si>
    <t xml:space="preserve"> 14.0067(2)</t>
  </si>
  <si>
    <t>3050F8</t>
  </si>
  <si>
    <t xml:space="preserve">[He] 2s2 2p3 </t>
  </si>
  <si>
    <t>146 (-3)</t>
  </si>
  <si>
    <t>-3, -2, -1, 1, 2, 3, 4, 5</t>
  </si>
  <si>
    <t xml:space="preserve"> 15.9994(3)</t>
  </si>
  <si>
    <t>FF0D0D</t>
  </si>
  <si>
    <t xml:space="preserve">[He] 2s2 2p4 </t>
  </si>
  <si>
    <t>140 (-2)</t>
  </si>
  <si>
    <t>-2, -1, 1, 2</t>
  </si>
  <si>
    <t xml:space="preserve"> 18.9984032(5)</t>
  </si>
  <si>
    <t xml:space="preserve">[He] 2s2 2p5 </t>
  </si>
  <si>
    <t>133 (-1)</t>
  </si>
  <si>
    <t>halogen</t>
  </si>
  <si>
    <t xml:space="preserve"> 20.1797(6)</t>
  </si>
  <si>
    <t>B3E3F5</t>
  </si>
  <si>
    <t xml:space="preserve">[He] 2s2 2p6 </t>
  </si>
  <si>
    <t xml:space="preserve"> 22.98976928(2)</t>
  </si>
  <si>
    <t>AB5CF2</t>
  </si>
  <si>
    <t xml:space="preserve">[Ne] 3s1 </t>
  </si>
  <si>
    <t>102 (+1)</t>
  </si>
  <si>
    <t xml:space="preserve"> 24.3050(6)</t>
  </si>
  <si>
    <t>8AFF00</t>
  </si>
  <si>
    <t xml:space="preserve">[Ne] 3s2 </t>
  </si>
  <si>
    <t>72 (+2)</t>
  </si>
  <si>
    <t>1, 2</t>
  </si>
  <si>
    <t xml:space="preserve"> 26.9815386(8)</t>
  </si>
  <si>
    <t>BFA6A6</t>
  </si>
  <si>
    <t xml:space="preserve">[Ne] 3s2 3p1 </t>
  </si>
  <si>
    <t>53.5 (+3)</t>
  </si>
  <si>
    <t>1, 3</t>
  </si>
  <si>
    <t>metal</t>
  </si>
  <si>
    <t xml:space="preserve"> 28.0855(3)</t>
  </si>
  <si>
    <t>F0C8A0</t>
  </si>
  <si>
    <t xml:space="preserve">[Ne] 3s2 3p2 </t>
  </si>
  <si>
    <t>40 (+4)</t>
  </si>
  <si>
    <t xml:space="preserve"> 30.973762(2)</t>
  </si>
  <si>
    <t>FF8000</t>
  </si>
  <si>
    <t xml:space="preserve">[Ne] 3s2 3p3 </t>
  </si>
  <si>
    <t>44 (+3)</t>
  </si>
  <si>
    <t xml:space="preserve"> 32.065(5)</t>
  </si>
  <si>
    <t>FFFF30</t>
  </si>
  <si>
    <t xml:space="preserve">[Ne] 3s2 3p4 </t>
  </si>
  <si>
    <t>184 (-2)</t>
  </si>
  <si>
    <t>-2, -1, 1, 2, 3, 4, 5, 6</t>
  </si>
  <si>
    <t xml:space="preserve"> 35.453(2)</t>
  </si>
  <si>
    <t>1FF01F</t>
  </si>
  <si>
    <t xml:space="preserve">[Ne] 3s2 3p5 </t>
  </si>
  <si>
    <t>181 (-1)</t>
  </si>
  <si>
    <t>-1, 1, 2, 3, 4, 5, 6, 7</t>
  </si>
  <si>
    <t xml:space="preserve"> 39.948(1)</t>
  </si>
  <si>
    <t>80D1E3</t>
  </si>
  <si>
    <t xml:space="preserve">[Ne] 3s2 3p6 </t>
  </si>
  <si>
    <t xml:space="preserve"> 39.0983(1)</t>
  </si>
  <si>
    <t>8F40D4</t>
  </si>
  <si>
    <t xml:space="preserve">[Ar] 4s1 </t>
  </si>
  <si>
    <t>138 (+1)</t>
  </si>
  <si>
    <t xml:space="preserve"> 40.078(4)</t>
  </si>
  <si>
    <t>3DFF00</t>
  </si>
  <si>
    <t xml:space="preserve">[Ar] 4s2 </t>
  </si>
  <si>
    <t>100 (+2)</t>
  </si>
  <si>
    <t xml:space="preserve"> 44.955912(6)</t>
  </si>
  <si>
    <t>E6E6E6</t>
  </si>
  <si>
    <t xml:space="preserve">[Ar] 3d1 4s2 </t>
  </si>
  <si>
    <t>74.5 (+3)</t>
  </si>
  <si>
    <t>transition metal</t>
  </si>
  <si>
    <t xml:space="preserve"> 47.867(1)</t>
  </si>
  <si>
    <t>BFC2C7</t>
  </si>
  <si>
    <t xml:space="preserve">[Ar] 3d2 4s2 </t>
  </si>
  <si>
    <t>86 (+2)</t>
  </si>
  <si>
    <t>-1, 2, 3, 4</t>
  </si>
  <si>
    <t xml:space="preserve"> 50.9415(1)</t>
  </si>
  <si>
    <t>A6A6AB</t>
  </si>
  <si>
    <t xml:space="preserve">[Ar] 3d3 4s2 </t>
  </si>
  <si>
    <t>79 (+2)</t>
  </si>
  <si>
    <t xml:space="preserve"> 51.9961(6)</t>
  </si>
  <si>
    <t>8A99C7</t>
  </si>
  <si>
    <t xml:space="preserve">[Ar] 3d5 4s1 </t>
  </si>
  <si>
    <t>80 (+2*)</t>
  </si>
  <si>
    <t xml:space="preserve"> 54.938045(5)</t>
  </si>
  <si>
    <t>9C7AC7</t>
  </si>
  <si>
    <t xml:space="preserve">[Ar] 3d5 4s2 </t>
  </si>
  <si>
    <t>67 (+2)</t>
  </si>
  <si>
    <t>-3, -2, -1, 1, 2, 3, 4, 5, 6, 7</t>
  </si>
  <si>
    <t xml:space="preserve"> 55.845(2)</t>
  </si>
  <si>
    <t>E06633</t>
  </si>
  <si>
    <t xml:space="preserve">[Ar] 3d6 4s2 </t>
  </si>
  <si>
    <t>78 (+2*)</t>
  </si>
  <si>
    <t xml:space="preserve"> 58.933195(5)</t>
  </si>
  <si>
    <t>F090A0</t>
  </si>
  <si>
    <t xml:space="preserve">[Ar] 3d7 4s2 </t>
  </si>
  <si>
    <t>74.5 (+2*)</t>
  </si>
  <si>
    <t>-1, 1, 2, 3, 4, 5</t>
  </si>
  <si>
    <t xml:space="preserve"> 58.6934(4)</t>
  </si>
  <si>
    <t>50D050</t>
  </si>
  <si>
    <t xml:space="preserve">[Ar] 3d8 4s2 </t>
  </si>
  <si>
    <t>69 (+2)</t>
  </si>
  <si>
    <t>-1, 1, 2, 3, 4</t>
  </si>
  <si>
    <t xml:space="preserve"> 63.546(3)</t>
  </si>
  <si>
    <t>C88033</t>
  </si>
  <si>
    <t xml:space="preserve">[Ar] 3d10 4s1 </t>
  </si>
  <si>
    <t>77 (+1)</t>
  </si>
  <si>
    <t>1, 2, 3, 4</t>
  </si>
  <si>
    <t xml:space="preserve"> 65.38(2)</t>
  </si>
  <si>
    <t>7D80B0</t>
  </si>
  <si>
    <t xml:space="preserve">[Ar] 3d10 4s2 </t>
  </si>
  <si>
    <t>74 (+2)</t>
  </si>
  <si>
    <t xml:space="preserve"> 69.723(1)</t>
  </si>
  <si>
    <t>C28F8F</t>
  </si>
  <si>
    <t xml:space="preserve">[Ar] 3d10 4s2 4p1 </t>
  </si>
  <si>
    <t>62 (+3)</t>
  </si>
  <si>
    <t xml:space="preserve"> 72.64(1)</t>
  </si>
  <si>
    <t>668F8F</t>
  </si>
  <si>
    <t xml:space="preserve">[Ar] 3d10 4s2 4p2 </t>
  </si>
  <si>
    <t>73 (+2)</t>
  </si>
  <si>
    <t>-4, 1, 2, 3, 4</t>
  </si>
  <si>
    <t xml:space="preserve"> 74.92160(2)</t>
  </si>
  <si>
    <t>BD80E3</t>
  </si>
  <si>
    <t xml:space="preserve">[Ar] 3d10 4s2 4p3 </t>
  </si>
  <si>
    <t>58 (+3)</t>
  </si>
  <si>
    <t>-3, 2, 3, 5</t>
  </si>
  <si>
    <t xml:space="preserve"> 78.96(3)</t>
  </si>
  <si>
    <t>FFA100</t>
  </si>
  <si>
    <t xml:space="preserve">[Ar] 3d10 4s2 4p4 </t>
  </si>
  <si>
    <t>198 (-2)</t>
  </si>
  <si>
    <t>-2, 2, 4, 6</t>
  </si>
  <si>
    <t xml:space="preserve"> 79.904(1)</t>
  </si>
  <si>
    <t>A62929</t>
  </si>
  <si>
    <t xml:space="preserve">[Ar] 3d10 4s2 4p5 </t>
  </si>
  <si>
    <t>196 (-1)</t>
  </si>
  <si>
    <t>-1, 1, 3, 4, 5, 7</t>
  </si>
  <si>
    <t>liquid</t>
  </si>
  <si>
    <t xml:space="preserve"> 83.798(2)</t>
  </si>
  <si>
    <t>5CB8D1</t>
  </si>
  <si>
    <t xml:space="preserve">[Ar] 3d10 4s2 4p6 </t>
  </si>
  <si>
    <t xml:space="preserve"> 85.4678(3)</t>
  </si>
  <si>
    <t>702EB0</t>
  </si>
  <si>
    <t xml:space="preserve">[Kr] 5s1 </t>
  </si>
  <si>
    <t>152 (+1)</t>
  </si>
  <si>
    <t xml:space="preserve"> 87.62(1)</t>
  </si>
  <si>
    <t>00FF00</t>
  </si>
  <si>
    <t xml:space="preserve">[Kr] 5s2 </t>
  </si>
  <si>
    <t>118 (+2)</t>
  </si>
  <si>
    <t xml:space="preserve"> 88.90585(2)</t>
  </si>
  <si>
    <t>94FFFF</t>
  </si>
  <si>
    <t xml:space="preserve">[Kr] 4d1 5s2 </t>
  </si>
  <si>
    <t>90 (+3)</t>
  </si>
  <si>
    <t xml:space="preserve"> 91.224(2)</t>
  </si>
  <si>
    <t>94E0E0</t>
  </si>
  <si>
    <t xml:space="preserve">[Kr] 4d2 5s2 </t>
  </si>
  <si>
    <t>72 (+4)</t>
  </si>
  <si>
    <t xml:space="preserve"> 92.90638(2)</t>
  </si>
  <si>
    <t>73C2C9</t>
  </si>
  <si>
    <t xml:space="preserve">[Kr] 4d4 5s1 </t>
  </si>
  <si>
    <t>72 (+3)</t>
  </si>
  <si>
    <t>-1, 2, 3, 4, 5</t>
  </si>
  <si>
    <t xml:space="preserve"> 95.96(2)</t>
  </si>
  <si>
    <t>54B5B5</t>
  </si>
  <si>
    <t xml:space="preserve">[Kr] 4d5 5s1 </t>
  </si>
  <si>
    <t>69 (+3)</t>
  </si>
  <si>
    <t xml:space="preserve"> [98]</t>
  </si>
  <si>
    <t>3B9E9E</t>
  </si>
  <si>
    <t xml:space="preserve">[Kr] 4d5 5s2 </t>
  </si>
  <si>
    <t>64.5 (+4)</t>
  </si>
  <si>
    <t>-3, -1, 1, 2, 3, 4, 5, 6, 7</t>
  </si>
  <si>
    <t xml:space="preserve"> 101.07(2)</t>
  </si>
  <si>
    <t>248F8F</t>
  </si>
  <si>
    <t xml:space="preserve">[Kr] 4d7 5s1 </t>
  </si>
  <si>
    <t>68 (+3)</t>
  </si>
  <si>
    <t>-2, 1, 2, 3, 4, 5, 6, 7, 8</t>
  </si>
  <si>
    <t xml:space="preserve"> 102.90550(2)</t>
  </si>
  <si>
    <t>0A7D8C</t>
  </si>
  <si>
    <t xml:space="preserve">[Kr] 4d8 5s1 </t>
  </si>
  <si>
    <t>66.5 (+3)</t>
  </si>
  <si>
    <t>-1, 1, 2, 3, 4, 5, 6</t>
  </si>
  <si>
    <t xml:space="preserve"> 106.42(1)</t>
  </si>
  <si>
    <t xml:space="preserve">[Kr] 4d10 </t>
  </si>
  <si>
    <t>59 (+1)</t>
  </si>
  <si>
    <t>2, 4</t>
  </si>
  <si>
    <t xml:space="preserve"> 107.8682(2)</t>
  </si>
  <si>
    <t>C0C0C0</t>
  </si>
  <si>
    <t xml:space="preserve">[Kr] 4d10 5s1 </t>
  </si>
  <si>
    <t>115 (+1)</t>
  </si>
  <si>
    <t xml:space="preserve"> 112.411(8)</t>
  </si>
  <si>
    <t>FFD98F</t>
  </si>
  <si>
    <t xml:space="preserve">[Kr] 4d10 5s2 </t>
  </si>
  <si>
    <t>95 (+2)</t>
  </si>
  <si>
    <t xml:space="preserve"> 114.818(3)</t>
  </si>
  <si>
    <t>A67573</t>
  </si>
  <si>
    <t xml:space="preserve">[Kr] 4d10 5s2 5p1 </t>
  </si>
  <si>
    <t>80 (+3)</t>
  </si>
  <si>
    <t xml:space="preserve"> 118.710(7)</t>
  </si>
  <si>
    <t xml:space="preserve">[Kr] 4d10 5s2 5p2 </t>
  </si>
  <si>
    <t>112 (+2)</t>
  </si>
  <si>
    <t>-4, 2, 4</t>
  </si>
  <si>
    <t xml:space="preserve"> 121.760(1)</t>
  </si>
  <si>
    <t>9E63B5</t>
  </si>
  <si>
    <t xml:space="preserve">[Kr] 4d10 5s2 5p3 </t>
  </si>
  <si>
    <t>76 (+3)</t>
  </si>
  <si>
    <t>-3, 3, 5</t>
  </si>
  <si>
    <t xml:space="preserve"> 127.60(3)</t>
  </si>
  <si>
    <t>D47A00</t>
  </si>
  <si>
    <t xml:space="preserve">[Kr] 4d10 5s2 5p4 </t>
  </si>
  <si>
    <t>221 (-2)</t>
  </si>
  <si>
    <t>-2, 2, 4, 5, 6</t>
  </si>
  <si>
    <t xml:space="preserve"> 126.90447(3)</t>
  </si>
  <si>
    <t xml:space="preserve">[Kr] 4d10 5s2 5p5 </t>
  </si>
  <si>
    <t>220 (-1)</t>
  </si>
  <si>
    <t>-1, 1, 3, 5, 7</t>
  </si>
  <si>
    <t xml:space="preserve"> 131.293(6)</t>
  </si>
  <si>
    <t>429EB0</t>
  </si>
  <si>
    <t xml:space="preserve">[Kr] 4d10 5s2 5p6 </t>
  </si>
  <si>
    <t>48 (+8)</t>
  </si>
  <si>
    <t>2, 4, 6, 8</t>
  </si>
  <si>
    <t xml:space="preserve"> 132.9054519(2)</t>
  </si>
  <si>
    <t>57178F</t>
  </si>
  <si>
    <t xml:space="preserve">[Xe] 6s1 </t>
  </si>
  <si>
    <t>167 (+1)</t>
  </si>
  <si>
    <t xml:space="preserve"> 137.327(7)</t>
  </si>
  <si>
    <t>00C900</t>
  </si>
  <si>
    <t xml:space="preserve">[Xe] 6s2 </t>
  </si>
  <si>
    <t>135 (+2)</t>
  </si>
  <si>
    <t xml:space="preserve"> 138.90547(7)</t>
  </si>
  <si>
    <t>70D4FF</t>
  </si>
  <si>
    <t xml:space="preserve">[Xe] 5d1 6s2 </t>
  </si>
  <si>
    <t>103.2 (+3)</t>
  </si>
  <si>
    <t>2, 3</t>
  </si>
  <si>
    <t>lanthanoid</t>
  </si>
  <si>
    <t xml:space="preserve"> 140.116(1)</t>
  </si>
  <si>
    <t>FFFFC7</t>
  </si>
  <si>
    <t xml:space="preserve">[Xe] 4f1 5d1 6s2 </t>
  </si>
  <si>
    <t>102 (+3)</t>
  </si>
  <si>
    <t>2, 3, 4</t>
  </si>
  <si>
    <t xml:space="preserve"> 140.90765(2)</t>
  </si>
  <si>
    <t>D9FFC7</t>
  </si>
  <si>
    <t xml:space="preserve">[Xe] 4f3 6s2 </t>
  </si>
  <si>
    <t>99 (+3)</t>
  </si>
  <si>
    <t xml:space="preserve"> 144.242(3)</t>
  </si>
  <si>
    <t>C7FFC7</t>
  </si>
  <si>
    <t xml:space="preserve">[Xe] 4f4 6s2 </t>
  </si>
  <si>
    <t>129 (+2)</t>
  </si>
  <si>
    <t xml:space="preserve"> [145]</t>
  </si>
  <si>
    <t>A3FFC7</t>
  </si>
  <si>
    <t xml:space="preserve">[Xe] 4f5 6s2 </t>
  </si>
  <si>
    <t>97 (+3)</t>
  </si>
  <si>
    <t xml:space="preserve"> 150.36(2)</t>
  </si>
  <si>
    <t>8FFFC7</t>
  </si>
  <si>
    <t xml:space="preserve">[Xe] 4f6 6s2 </t>
  </si>
  <si>
    <t>122 (+2)</t>
  </si>
  <si>
    <t xml:space="preserve"> 151.964(1)</t>
  </si>
  <si>
    <t>61FFC7</t>
  </si>
  <si>
    <t xml:space="preserve">[Xe] 4f7 6s2 </t>
  </si>
  <si>
    <t>117 (+2)</t>
  </si>
  <si>
    <t xml:space="preserve"> 157.25(3)</t>
  </si>
  <si>
    <t>45FFC7</t>
  </si>
  <si>
    <t xml:space="preserve">[Xe] 4f7 5d1 6s2 </t>
  </si>
  <si>
    <t>93.8 (+3)</t>
  </si>
  <si>
    <t xml:space="preserve"> 158.92535(2)</t>
  </si>
  <si>
    <t>30FFC7</t>
  </si>
  <si>
    <t xml:space="preserve">[Xe] 4f9 6s2 </t>
  </si>
  <si>
    <t>92.3 (+3)</t>
  </si>
  <si>
    <t>1, 3, 4</t>
  </si>
  <si>
    <t xml:space="preserve"> 162.500(1)</t>
  </si>
  <si>
    <t>1FFFC7</t>
  </si>
  <si>
    <t xml:space="preserve">[Xe] 4f10 6s2 </t>
  </si>
  <si>
    <t>107 (+2)</t>
  </si>
  <si>
    <t xml:space="preserve"> 164.93032(2)</t>
  </si>
  <si>
    <t>00FF9C</t>
  </si>
  <si>
    <t xml:space="preserve">[Xe] 4f11 6s2 </t>
  </si>
  <si>
    <t>90.1 (+3)</t>
  </si>
  <si>
    <t xml:space="preserve"> 167.259(3)</t>
  </si>
  <si>
    <t xml:space="preserve">[Xe] 4f12 6s2 </t>
  </si>
  <si>
    <t>89 (+3)</t>
  </si>
  <si>
    <t xml:space="preserve"> 168.93421(2)</t>
  </si>
  <si>
    <t>00D452</t>
  </si>
  <si>
    <t xml:space="preserve">[Xe] 4f13 6s2 </t>
  </si>
  <si>
    <t>103 (+2)</t>
  </si>
  <si>
    <t xml:space="preserve"> 173.054(5)</t>
  </si>
  <si>
    <t>00BF38</t>
  </si>
  <si>
    <t xml:space="preserve">[Xe] 4f14 6s2 </t>
  </si>
  <si>
    <t>102 (+2)</t>
  </si>
  <si>
    <t xml:space="preserve"> 174.9668(1)</t>
  </si>
  <si>
    <t>00AB24</t>
  </si>
  <si>
    <t xml:space="preserve">[Xe] 4f14 5d1 6s2 </t>
  </si>
  <si>
    <t>86.1 (+3)</t>
  </si>
  <si>
    <t xml:space="preserve"> 178.49(2)</t>
  </si>
  <si>
    <t>4DC2FF</t>
  </si>
  <si>
    <t xml:space="preserve">[Xe] 4f14 5d2 6s2 </t>
  </si>
  <si>
    <t>71 (+4)</t>
  </si>
  <si>
    <t xml:space="preserve"> 180.94788(2)</t>
  </si>
  <si>
    <t>4DA6FF</t>
  </si>
  <si>
    <t xml:space="preserve">[Xe] 4f14 5d3 6s2 </t>
  </si>
  <si>
    <t xml:space="preserve"> 183.84(1)</t>
  </si>
  <si>
    <t>2194D6</t>
  </si>
  <si>
    <t xml:space="preserve">[Xe] 4f14 5d4 6s2 </t>
  </si>
  <si>
    <t>66 (+4)</t>
  </si>
  <si>
    <t xml:space="preserve"> 186.207(1)</t>
  </si>
  <si>
    <t>267DAB</t>
  </si>
  <si>
    <t xml:space="preserve">[Xe] 4f14 5d5 6s2 </t>
  </si>
  <si>
    <t>63 (+4)</t>
  </si>
  <si>
    <t xml:space="preserve"> 190.23(3)</t>
  </si>
  <si>
    <t xml:space="preserve">[Xe] 4f14 5d6 6s2 </t>
  </si>
  <si>
    <t>-2, -1, 1, 2, 3, 4, 5, 6, 7, 8</t>
  </si>
  <si>
    <t xml:space="preserve"> 192.217(3)</t>
  </si>
  <si>
    <t xml:space="preserve">[Xe] 4f14 5d7 6s2 </t>
  </si>
  <si>
    <t>-3, -1, 1, 2, 3, 4, 5, 6</t>
  </si>
  <si>
    <t xml:space="preserve"> 195.084(9)</t>
  </si>
  <si>
    <t>D0D0E0</t>
  </si>
  <si>
    <t xml:space="preserve">[Xe] 4f14 5d9 6s1 </t>
  </si>
  <si>
    <t>2, 4, 5, 6</t>
  </si>
  <si>
    <t xml:space="preserve"> 196.966569(4)</t>
  </si>
  <si>
    <t>FFD123</t>
  </si>
  <si>
    <t xml:space="preserve">[Xe] 4f14 5d10 6s1 </t>
  </si>
  <si>
    <t>137 (+1)</t>
  </si>
  <si>
    <t>-1, 1, 2, 3, 5</t>
  </si>
  <si>
    <t xml:space="preserve"> 200.59(2)</t>
  </si>
  <si>
    <t>B8B8D0</t>
  </si>
  <si>
    <t xml:space="preserve">[Xe] 4f14 5d10 6s2 </t>
  </si>
  <si>
    <t>119 (+1)</t>
  </si>
  <si>
    <t>1, 2, 4</t>
  </si>
  <si>
    <t xml:space="preserve"> 204.3833(2)</t>
  </si>
  <si>
    <t>A6544D</t>
  </si>
  <si>
    <t xml:space="preserve">[Xe] 4f14 5d10 6s2 6p1 </t>
  </si>
  <si>
    <t>150 (+1)</t>
  </si>
  <si>
    <t xml:space="preserve"> 207.2(1)</t>
  </si>
  <si>
    <t xml:space="preserve">[Xe] 4f14 5d10 6s2 6p2 </t>
  </si>
  <si>
    <t>119 (+2)</t>
  </si>
  <si>
    <t xml:space="preserve"> 208.98040(1)</t>
  </si>
  <si>
    <t>9E4FB5</t>
  </si>
  <si>
    <t xml:space="preserve">[Xe] 4f14 5d10 6s2 6p3 </t>
  </si>
  <si>
    <t>103 (+3)</t>
  </si>
  <si>
    <t xml:space="preserve"> [209]</t>
  </si>
  <si>
    <t>AB5C00</t>
  </si>
  <si>
    <t xml:space="preserve">[Xe] 4f14 5d10 6s2 6p4 </t>
  </si>
  <si>
    <t>94 (+4)</t>
  </si>
  <si>
    <t xml:space="preserve"> [210]</t>
  </si>
  <si>
    <t>754F45</t>
  </si>
  <si>
    <t xml:space="preserve">[Xe] 4f14 5d10 6s2 6p5 </t>
  </si>
  <si>
    <t>62 (+7)</t>
  </si>
  <si>
    <t>-1, 1, 3, 5</t>
  </si>
  <si>
    <t xml:space="preserve"> [222]</t>
  </si>
  <si>
    <t xml:space="preserve">[Xe] 4f14 5d10 6s2 6p6 </t>
  </si>
  <si>
    <t xml:space="preserve"> [223]</t>
  </si>
  <si>
    <t xml:space="preserve">[Rn] 7s1 </t>
  </si>
  <si>
    <t>180 (+1)</t>
  </si>
  <si>
    <t xml:space="preserve"> [226]</t>
  </si>
  <si>
    <t>007D00</t>
  </si>
  <si>
    <t xml:space="preserve">[Rn] 7s2 </t>
  </si>
  <si>
    <t>148 (+2)</t>
  </si>
  <si>
    <t xml:space="preserve"> [227]</t>
  </si>
  <si>
    <t>70ABFA</t>
  </si>
  <si>
    <t xml:space="preserve">[Rn] 6d1 7s2 </t>
  </si>
  <si>
    <t>112 (+3)</t>
  </si>
  <si>
    <t>actinoid</t>
  </si>
  <si>
    <t xml:space="preserve"> 232.03806(2)</t>
  </si>
  <si>
    <t>00BAFF</t>
  </si>
  <si>
    <t xml:space="preserve">[Rn] 6d2 7s2 </t>
  </si>
  <si>
    <t xml:space="preserve"> 231.03588(2)</t>
  </si>
  <si>
    <t>00A1FF</t>
  </si>
  <si>
    <t xml:space="preserve">[Rn] 5f2 6d1 7s2 </t>
  </si>
  <si>
    <t>104 (+3)</t>
  </si>
  <si>
    <t>3, 4, 5</t>
  </si>
  <si>
    <t xml:space="preserve"> 238.02891(3)</t>
  </si>
  <si>
    <t>008FFF</t>
  </si>
  <si>
    <t xml:space="preserve">[Rn] 5f3 6d1 7s2 </t>
  </si>
  <si>
    <t>102.5 (+3)</t>
  </si>
  <si>
    <t>3, 4, 5, 6</t>
  </si>
  <si>
    <t xml:space="preserve"> [237]</t>
  </si>
  <si>
    <t>0080FF</t>
  </si>
  <si>
    <t xml:space="preserve">[Rn] 5f4 6d1 7s2 </t>
  </si>
  <si>
    <t>110 (+2)</t>
  </si>
  <si>
    <t>3, 4, 5, 6, 7</t>
  </si>
  <si>
    <t xml:space="preserve"> [244]</t>
  </si>
  <si>
    <t>006BFF</t>
  </si>
  <si>
    <t xml:space="preserve">[Rn] 5f6 7s2 </t>
  </si>
  <si>
    <t>100 (+3)</t>
  </si>
  <si>
    <t xml:space="preserve"> [243]</t>
  </si>
  <si>
    <t>545CF2</t>
  </si>
  <si>
    <t xml:space="preserve">[Rn] 5f7 7s2 </t>
  </si>
  <si>
    <t>126 (+2)</t>
  </si>
  <si>
    <t>2, 3, 4, 5, 6</t>
  </si>
  <si>
    <t xml:space="preserve"> [247]</t>
  </si>
  <si>
    <t>785CE3</t>
  </si>
  <si>
    <t xml:space="preserve">[Rn] 5f7 6d1 7s2 </t>
  </si>
  <si>
    <t>3, 4</t>
  </si>
  <si>
    <t>8A4FE3</t>
  </si>
  <si>
    <t xml:space="preserve">[Rn] 5f9 7s2 </t>
  </si>
  <si>
    <t>96 (+3)</t>
  </si>
  <si>
    <t xml:space="preserve"> [251]</t>
  </si>
  <si>
    <t>A136D4</t>
  </si>
  <si>
    <t xml:space="preserve">[Rn] 5f10 7s2 </t>
  </si>
  <si>
    <t>95 (+3)</t>
  </si>
  <si>
    <t xml:space="preserve"> [252]</t>
  </si>
  <si>
    <t>B31FD4</t>
  </si>
  <si>
    <t xml:space="preserve">[Rn] 5f11 7s2 </t>
  </si>
  <si>
    <t xml:space="preserve"> [257]</t>
  </si>
  <si>
    <t>B31FBA</t>
  </si>
  <si>
    <t xml:space="preserve">[Rn] 5f12 7s2 </t>
  </si>
  <si>
    <t xml:space="preserve"> [258]</t>
  </si>
  <si>
    <t>B30DA6</t>
  </si>
  <si>
    <t xml:space="preserve">[Rn] 5f13 7s2 </t>
  </si>
  <si>
    <t xml:space="preserve"> [259]</t>
  </si>
  <si>
    <t>BD0D87</t>
  </si>
  <si>
    <t xml:space="preserve">[Rn] 5f14 7s2 </t>
  </si>
  <si>
    <t xml:space="preserve"> [262]</t>
  </si>
  <si>
    <t>C70066</t>
  </si>
  <si>
    <t xml:space="preserve">[Rn] 5f14 7s2 7p1 </t>
  </si>
  <si>
    <t xml:space="preserve"> [267]</t>
  </si>
  <si>
    <t>CC0059</t>
  </si>
  <si>
    <t xml:space="preserve">[Rn] 5f14 6d2 7s2 </t>
  </si>
  <si>
    <t xml:space="preserve"> [268]</t>
  </si>
  <si>
    <t>D1004F</t>
  </si>
  <si>
    <t xml:space="preserve">[Rn] 5f14 6d3 7s2 </t>
  </si>
  <si>
    <t xml:space="preserve"> [271]</t>
  </si>
  <si>
    <t>D90045</t>
  </si>
  <si>
    <t xml:space="preserve">[Rn] 5f14 6d4 7s2 </t>
  </si>
  <si>
    <t xml:space="preserve"> [272]</t>
  </si>
  <si>
    <t>E00038</t>
  </si>
  <si>
    <t xml:space="preserve">[Rn] 5f14 6d5 7s2 </t>
  </si>
  <si>
    <t xml:space="preserve"> [270]</t>
  </si>
  <si>
    <t>E6002E</t>
  </si>
  <si>
    <t xml:space="preserve">[Rn] 5f14 6d6 7s2 </t>
  </si>
  <si>
    <t xml:space="preserve"> [276]</t>
  </si>
  <si>
    <t>EB0026</t>
  </si>
  <si>
    <t xml:space="preserve">[Rn] 5f14 6d7 7s2 </t>
  </si>
  <si>
    <t xml:space="preserve"> [281]</t>
  </si>
  <si>
    <t xml:space="preserve">[Rn] 5f14 6d9 7s1 </t>
  </si>
  <si>
    <t xml:space="preserve"> [280]</t>
  </si>
  <si>
    <t xml:space="preserve">[Rn] 5f14 6d10 7s1 </t>
  </si>
  <si>
    <t xml:space="preserve"> [285]</t>
  </si>
  <si>
    <t xml:space="preserve">[Rn] 5f14 6d10 7s2 </t>
  </si>
  <si>
    <t xml:space="preserve"> [284]</t>
  </si>
  <si>
    <t xml:space="preserve">[Rn] 5f14 6d10 7s2 7p1 </t>
  </si>
  <si>
    <t>post-transition metal</t>
  </si>
  <si>
    <t xml:space="preserve"> [289]</t>
  </si>
  <si>
    <t xml:space="preserve">[Rn] 5f14 6d10 7s2 7p2 </t>
  </si>
  <si>
    <t xml:space="preserve"> [288]</t>
  </si>
  <si>
    <t xml:space="preserve">[Rn] 5f14 6d10 7s2 7p3 </t>
  </si>
  <si>
    <t xml:space="preserve"> [293]</t>
  </si>
  <si>
    <t xml:space="preserve">[Rn] 5f14 6d10 7s2 7p4 </t>
  </si>
  <si>
    <t xml:space="preserve"> [294]</t>
  </si>
  <si>
    <t xml:space="preserve">[Rn] 5f14 6d10 7s2 7p5 </t>
  </si>
  <si>
    <t xml:space="preserve"> [294] </t>
  </si>
  <si>
    <t xml:space="preserve">[Rn] 5f14 6d10 7s2 7p6 </t>
  </si>
  <si>
    <t>Symbol</t>
  </si>
  <si>
    <t>Name</t>
  </si>
  <si>
    <t>Min Atomic Num</t>
  </si>
  <si>
    <t>Max Atomic Num</t>
  </si>
  <si>
    <t>random</t>
  </si>
  <si>
    <t>rank</t>
  </si>
  <si>
    <t>show</t>
  </si>
  <si>
    <t>Quiz Num</t>
  </si>
  <si>
    <t>Version</t>
  </si>
  <si>
    <t>A Num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</si>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</sst>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ChunkFive Roman"/>
      <family val="3"/>
    </font>
    <font>
      <sz val="28"/>
      <color theme="1"/>
      <name val="ChunkFive Roman"/>
      <family val="3"/>
    </font>
    <font>
      <sz val="48"/>
      <color theme="1"/>
      <name val="ChunkFive Roman"/>
      <family val="3"/>
    </font>
    <font>
      <sz val="26"/>
      <color theme="1"/>
      <name val="Calibri"/>
      <family val="2"/>
      <scheme val="minor"/>
    </font>
    <font>
      <sz val="28"/>
      <color theme="0"/>
      <name val="ChunkFive Roman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51BE-2629-417C-8495-3CBBF7DFEAB4}">
  <dimension ref="A1:V119"/>
  <sheetViews>
    <sheetView workbookViewId="0">
      <selection activeCell="H13" sqref="H13"/>
    </sheetView>
  </sheetViews>
  <sheetFormatPr defaultRowHeight="15" x14ac:dyDescent="0.25"/>
  <cols>
    <col min="3" max="3" width="13.28515625" bestFit="1" customWidth="1"/>
    <col min="4" max="4" width="7.28515625" bestFit="1" customWidth="1"/>
    <col min="5" max="5" width="13.5703125" bestFit="1" customWidth="1"/>
    <col min="22" max="22" width="14.140625" bestFit="1" customWidth="1"/>
  </cols>
  <sheetData>
    <row r="1" spans="1:22" x14ac:dyDescent="0.25">
      <c r="A1" t="s">
        <v>741</v>
      </c>
      <c r="B1" t="s">
        <v>740</v>
      </c>
      <c r="C1" t="s">
        <v>236</v>
      </c>
      <c r="D1" t="s">
        <v>237</v>
      </c>
      <c r="E1" t="s">
        <v>238</v>
      </c>
      <c r="F1" t="s">
        <v>239</v>
      </c>
      <c r="G1" t="s">
        <v>240</v>
      </c>
      <c r="H1" t="s">
        <v>241</v>
      </c>
      <c r="I1" t="s">
        <v>242</v>
      </c>
      <c r="J1" t="s">
        <v>243</v>
      </c>
      <c r="K1" t="s">
        <v>244</v>
      </c>
      <c r="L1" t="s">
        <v>245</v>
      </c>
      <c r="M1" t="s">
        <v>246</v>
      </c>
      <c r="N1" t="s">
        <v>247</v>
      </c>
      <c r="O1" t="s">
        <v>248</v>
      </c>
      <c r="P1" t="s">
        <v>249</v>
      </c>
      <c r="Q1" t="s">
        <v>250</v>
      </c>
      <c r="R1" t="s">
        <v>251</v>
      </c>
      <c r="S1" t="s">
        <v>252</v>
      </c>
      <c r="T1" t="s">
        <v>253</v>
      </c>
      <c r="U1" t="s">
        <v>254</v>
      </c>
      <c r="V1" t="s">
        <v>255</v>
      </c>
    </row>
    <row r="2" spans="1:22" x14ac:dyDescent="0.25">
      <c r="A2">
        <f ca="1">_xlfn.RANK.EQ(B2,OFFSET($B$2,Quiz!$I$3-1,0,Quiz!$I$4-Quiz!$I$3+1))</f>
        <v>7</v>
      </c>
      <c r="B2">
        <f ca="1">RAND()</f>
        <v>0.33116717634762849</v>
      </c>
      <c r="C2">
        <v>1</v>
      </c>
      <c r="D2" t="s">
        <v>0</v>
      </c>
      <c r="E2" t="s">
        <v>1</v>
      </c>
      <c r="F2" t="s">
        <v>256</v>
      </c>
      <c r="G2" t="s">
        <v>257</v>
      </c>
      <c r="H2" t="s">
        <v>258</v>
      </c>
      <c r="I2">
        <v>2.2000000000000002</v>
      </c>
      <c r="J2">
        <v>37</v>
      </c>
      <c r="L2">
        <v>120</v>
      </c>
      <c r="M2">
        <v>1312</v>
      </c>
      <c r="N2">
        <v>-73</v>
      </c>
      <c r="O2" t="s">
        <v>259</v>
      </c>
      <c r="P2" t="s">
        <v>260</v>
      </c>
      <c r="Q2" t="s">
        <v>261</v>
      </c>
      <c r="R2">
        <v>14</v>
      </c>
      <c r="S2">
        <v>20</v>
      </c>
      <c r="T2">
        <v>8.9900000000000003E-5</v>
      </c>
      <c r="U2" t="s">
        <v>262</v>
      </c>
      <c r="V2">
        <v>1766</v>
      </c>
    </row>
    <row r="3" spans="1:22" x14ac:dyDescent="0.25">
      <c r="A3">
        <f ca="1">_xlfn.RANK.EQ(B3,OFFSET($B$2,Quiz!$I$3-1,0,Quiz!$I$4-Quiz!$I$3+1))</f>
        <v>5</v>
      </c>
      <c r="B3">
        <f t="shared" ref="B3:B66" ca="1" si="0">RAND()</f>
        <v>0.36802205876531768</v>
      </c>
      <c r="C3">
        <v>2</v>
      </c>
      <c r="D3" t="s">
        <v>2</v>
      </c>
      <c r="E3" t="s">
        <v>3</v>
      </c>
      <c r="F3" t="s">
        <v>263</v>
      </c>
      <c r="G3" t="s">
        <v>264</v>
      </c>
      <c r="H3" t="s">
        <v>265</v>
      </c>
      <c r="J3">
        <v>32</v>
      </c>
      <c r="L3">
        <v>140</v>
      </c>
      <c r="M3">
        <v>2372</v>
      </c>
      <c r="N3">
        <v>0</v>
      </c>
      <c r="P3" t="s">
        <v>260</v>
      </c>
      <c r="Q3" t="s">
        <v>266</v>
      </c>
      <c r="S3">
        <v>4</v>
      </c>
      <c r="T3">
        <v>1.785E-4</v>
      </c>
      <c r="U3" t="s">
        <v>267</v>
      </c>
      <c r="V3">
        <v>1868</v>
      </c>
    </row>
    <row r="4" spans="1:22" x14ac:dyDescent="0.25">
      <c r="A4">
        <f ca="1">_xlfn.RANK.EQ(B4,OFFSET($B$2,Quiz!$I$3-1,0,Quiz!$I$4-Quiz!$I$3+1))</f>
        <v>4</v>
      </c>
      <c r="B4">
        <f t="shared" ca="1" si="0"/>
        <v>0.46837828451273389</v>
      </c>
      <c r="C4">
        <v>3</v>
      </c>
      <c r="D4" t="s">
        <v>4</v>
      </c>
      <c r="E4" t="s">
        <v>5</v>
      </c>
      <c r="F4" t="s">
        <v>268</v>
      </c>
      <c r="G4" t="s">
        <v>269</v>
      </c>
      <c r="H4" t="s">
        <v>270</v>
      </c>
      <c r="I4">
        <v>0.98</v>
      </c>
      <c r="J4">
        <v>134</v>
      </c>
      <c r="K4" t="s">
        <v>271</v>
      </c>
      <c r="L4">
        <v>182</v>
      </c>
      <c r="M4">
        <v>520</v>
      </c>
      <c r="N4">
        <v>-60</v>
      </c>
      <c r="O4">
        <v>1</v>
      </c>
      <c r="P4" t="s">
        <v>272</v>
      </c>
      <c r="Q4" t="s">
        <v>273</v>
      </c>
      <c r="R4">
        <v>454</v>
      </c>
      <c r="S4">
        <v>1615</v>
      </c>
      <c r="T4">
        <v>0.53500000000000003</v>
      </c>
      <c r="U4" t="s">
        <v>274</v>
      </c>
      <c r="V4">
        <v>1817</v>
      </c>
    </row>
    <row r="5" spans="1:22" x14ac:dyDescent="0.25">
      <c r="A5">
        <f ca="1">_xlfn.RANK.EQ(B5,OFFSET($B$2,Quiz!$I$3-1,0,Quiz!$I$4-Quiz!$I$3+1))</f>
        <v>3</v>
      </c>
      <c r="B5">
        <f t="shared" ca="1" si="0"/>
        <v>0.72048893099699218</v>
      </c>
      <c r="C5">
        <v>4</v>
      </c>
      <c r="D5" t="s">
        <v>6</v>
      </c>
      <c r="E5" t="s">
        <v>7</v>
      </c>
      <c r="F5" t="s">
        <v>275</v>
      </c>
      <c r="G5" t="s">
        <v>276</v>
      </c>
      <c r="H5" t="s">
        <v>277</v>
      </c>
      <c r="I5">
        <v>1.57</v>
      </c>
      <c r="J5">
        <v>90</v>
      </c>
      <c r="K5" t="s">
        <v>278</v>
      </c>
      <c r="M5">
        <v>900</v>
      </c>
      <c r="N5">
        <v>0</v>
      </c>
      <c r="O5">
        <v>2</v>
      </c>
      <c r="P5" t="s">
        <v>272</v>
      </c>
      <c r="Q5" t="s">
        <v>273</v>
      </c>
      <c r="R5">
        <v>1560</v>
      </c>
      <c r="S5">
        <v>2743</v>
      </c>
      <c r="T5">
        <v>1.8480000000000001</v>
      </c>
      <c r="U5" t="s">
        <v>279</v>
      </c>
      <c r="V5">
        <v>1798</v>
      </c>
    </row>
    <row r="6" spans="1:22" x14ac:dyDescent="0.25">
      <c r="A6">
        <f ca="1">_xlfn.RANK.EQ(B6,OFFSET($B$2,Quiz!$I$3-1,0,Quiz!$I$4-Quiz!$I$3+1))</f>
        <v>8</v>
      </c>
      <c r="B6">
        <f t="shared" ca="1" si="0"/>
        <v>0.28528325631395901</v>
      </c>
      <c r="C6">
        <v>5</v>
      </c>
      <c r="D6" t="s">
        <v>8</v>
      </c>
      <c r="E6" t="s">
        <v>9</v>
      </c>
      <c r="F6" t="s">
        <v>280</v>
      </c>
      <c r="G6" t="s">
        <v>281</v>
      </c>
      <c r="H6" t="s">
        <v>282</v>
      </c>
      <c r="I6">
        <v>2.04</v>
      </c>
      <c r="J6">
        <v>82</v>
      </c>
      <c r="K6" t="s">
        <v>283</v>
      </c>
      <c r="M6">
        <v>801</v>
      </c>
      <c r="N6">
        <v>-27</v>
      </c>
      <c r="O6" t="s">
        <v>284</v>
      </c>
      <c r="P6" t="s">
        <v>272</v>
      </c>
      <c r="Q6" t="s">
        <v>285</v>
      </c>
      <c r="R6">
        <v>2348</v>
      </c>
      <c r="S6">
        <v>4273</v>
      </c>
      <c r="T6">
        <v>2.46</v>
      </c>
      <c r="U6" t="s">
        <v>286</v>
      </c>
      <c r="V6">
        <v>1807</v>
      </c>
    </row>
    <row r="7" spans="1:22" x14ac:dyDescent="0.25">
      <c r="A7">
        <f ca="1">_xlfn.RANK.EQ(B7,OFFSET($B$2,Quiz!$I$3-1,0,Quiz!$I$4-Quiz!$I$3+1))</f>
        <v>9</v>
      </c>
      <c r="B7">
        <f t="shared" ca="1" si="0"/>
        <v>0.26450497889199254</v>
      </c>
      <c r="C7">
        <v>6</v>
      </c>
      <c r="D7" t="s">
        <v>10</v>
      </c>
      <c r="E7" t="s">
        <v>11</v>
      </c>
      <c r="F7" t="s">
        <v>287</v>
      </c>
      <c r="G7">
        <v>909090</v>
      </c>
      <c r="H7" t="s">
        <v>288</v>
      </c>
      <c r="I7">
        <v>2.5499999999999998</v>
      </c>
      <c r="J7">
        <v>77</v>
      </c>
      <c r="K7" t="s">
        <v>289</v>
      </c>
      <c r="L7">
        <v>170</v>
      </c>
      <c r="M7">
        <v>1087</v>
      </c>
      <c r="N7">
        <v>-154</v>
      </c>
      <c r="O7" t="s">
        <v>290</v>
      </c>
      <c r="P7" t="s">
        <v>272</v>
      </c>
      <c r="Q7" t="s">
        <v>285</v>
      </c>
      <c r="R7">
        <v>3823</v>
      </c>
      <c r="S7">
        <v>4300</v>
      </c>
      <c r="T7">
        <v>2.2599999999999998</v>
      </c>
      <c r="U7" t="s">
        <v>262</v>
      </c>
      <c r="V7" t="s">
        <v>291</v>
      </c>
    </row>
    <row r="8" spans="1:22" x14ac:dyDescent="0.25">
      <c r="A8">
        <f ca="1">_xlfn.RANK.EQ(B8,OFFSET($B$2,Quiz!$I$3-1,0,Quiz!$I$4-Quiz!$I$3+1))</f>
        <v>11</v>
      </c>
      <c r="B8">
        <f t="shared" ca="1" si="0"/>
        <v>0.16020779427844856</v>
      </c>
      <c r="C8">
        <v>7</v>
      </c>
      <c r="D8" t="s">
        <v>12</v>
      </c>
      <c r="E8" t="s">
        <v>13</v>
      </c>
      <c r="F8" t="s">
        <v>292</v>
      </c>
      <c r="G8" t="s">
        <v>293</v>
      </c>
      <c r="H8" t="s">
        <v>294</v>
      </c>
      <c r="I8">
        <v>3.04</v>
      </c>
      <c r="J8">
        <v>75</v>
      </c>
      <c r="K8" t="s">
        <v>295</v>
      </c>
      <c r="L8">
        <v>155</v>
      </c>
      <c r="M8">
        <v>1402</v>
      </c>
      <c r="N8">
        <v>-7</v>
      </c>
      <c r="O8" t="s">
        <v>296</v>
      </c>
      <c r="P8" t="s">
        <v>260</v>
      </c>
      <c r="Q8" t="s">
        <v>261</v>
      </c>
      <c r="R8">
        <v>63</v>
      </c>
      <c r="S8">
        <v>77</v>
      </c>
      <c r="T8">
        <v>1.2509999999999999E-3</v>
      </c>
      <c r="U8" t="s">
        <v>262</v>
      </c>
      <c r="V8">
        <v>1772</v>
      </c>
    </row>
    <row r="9" spans="1:22" x14ac:dyDescent="0.25">
      <c r="A9">
        <f ca="1">_xlfn.RANK.EQ(B9,OFFSET($B$2,Quiz!$I$3-1,0,Quiz!$I$4-Quiz!$I$3+1))</f>
        <v>2</v>
      </c>
      <c r="B9">
        <f t="shared" ca="1" si="0"/>
        <v>0.7279272607956363</v>
      </c>
      <c r="C9">
        <v>8</v>
      </c>
      <c r="D9" t="s">
        <v>14</v>
      </c>
      <c r="E9" t="s">
        <v>15</v>
      </c>
      <c r="F9" t="s">
        <v>297</v>
      </c>
      <c r="G9" t="s">
        <v>298</v>
      </c>
      <c r="H9" t="s">
        <v>299</v>
      </c>
      <c r="I9">
        <v>3.44</v>
      </c>
      <c r="J9">
        <v>73</v>
      </c>
      <c r="K9" t="s">
        <v>300</v>
      </c>
      <c r="L9">
        <v>152</v>
      </c>
      <c r="M9">
        <v>1314</v>
      </c>
      <c r="N9">
        <v>-141</v>
      </c>
      <c r="O9" t="s">
        <v>301</v>
      </c>
      <c r="P9" t="s">
        <v>260</v>
      </c>
      <c r="Q9" t="s">
        <v>261</v>
      </c>
      <c r="R9">
        <v>55</v>
      </c>
      <c r="S9">
        <v>90</v>
      </c>
      <c r="T9">
        <v>1.4289999999999999E-3</v>
      </c>
      <c r="U9" t="s">
        <v>262</v>
      </c>
      <c r="V9">
        <v>1774</v>
      </c>
    </row>
    <row r="10" spans="1:22" x14ac:dyDescent="0.25">
      <c r="A10">
        <f ca="1">_xlfn.RANK.EQ(B10,OFFSET($B$2,Quiz!$I$3-1,0,Quiz!$I$4-Quiz!$I$3+1))</f>
        <v>1</v>
      </c>
      <c r="B10">
        <f t="shared" ca="1" si="0"/>
        <v>0.90708722893665394</v>
      </c>
      <c r="C10">
        <v>9</v>
      </c>
      <c r="D10" t="s">
        <v>16</v>
      </c>
      <c r="E10" t="s">
        <v>17</v>
      </c>
      <c r="F10" t="s">
        <v>302</v>
      </c>
      <c r="G10" s="1">
        <v>8.9999999999999999E+51</v>
      </c>
      <c r="H10" t="s">
        <v>303</v>
      </c>
      <c r="I10">
        <v>3.98</v>
      </c>
      <c r="J10">
        <v>71</v>
      </c>
      <c r="K10" t="s">
        <v>304</v>
      </c>
      <c r="L10">
        <v>147</v>
      </c>
      <c r="M10">
        <v>1681</v>
      </c>
      <c r="N10">
        <v>-328</v>
      </c>
      <c r="O10">
        <v>-1</v>
      </c>
      <c r="P10" t="s">
        <v>260</v>
      </c>
      <c r="Q10" t="s">
        <v>266</v>
      </c>
      <c r="R10">
        <v>54</v>
      </c>
      <c r="S10">
        <v>85</v>
      </c>
      <c r="T10">
        <v>1.696E-3</v>
      </c>
      <c r="U10" t="s">
        <v>305</v>
      </c>
      <c r="V10">
        <v>1670</v>
      </c>
    </row>
    <row r="11" spans="1:22" x14ac:dyDescent="0.25">
      <c r="A11">
        <f ca="1">_xlfn.RANK.EQ(B11,OFFSET($B$2,Quiz!$I$3-1,0,Quiz!$I$4-Quiz!$I$3+1))</f>
        <v>12</v>
      </c>
      <c r="B11">
        <f t="shared" ca="1" si="0"/>
        <v>0.11492387316606067</v>
      </c>
      <c r="C11">
        <v>10</v>
      </c>
      <c r="D11" t="s">
        <v>18</v>
      </c>
      <c r="E11" t="s">
        <v>19</v>
      </c>
      <c r="F11" t="s">
        <v>306</v>
      </c>
      <c r="G11" t="s">
        <v>307</v>
      </c>
      <c r="H11" t="s">
        <v>308</v>
      </c>
      <c r="J11">
        <v>69</v>
      </c>
      <c r="L11">
        <v>154</v>
      </c>
      <c r="M11">
        <v>2081</v>
      </c>
      <c r="N11">
        <v>0</v>
      </c>
      <c r="P11" t="s">
        <v>260</v>
      </c>
      <c r="Q11" t="s">
        <v>266</v>
      </c>
      <c r="R11">
        <v>25</v>
      </c>
      <c r="S11">
        <v>27</v>
      </c>
      <c r="T11">
        <v>8.9999999999999998E-4</v>
      </c>
      <c r="U11" t="s">
        <v>267</v>
      </c>
      <c r="V11">
        <v>1898</v>
      </c>
    </row>
    <row r="12" spans="1:22" x14ac:dyDescent="0.25">
      <c r="A12">
        <f ca="1">_xlfn.RANK.EQ(B12,OFFSET($B$2,Quiz!$I$3-1,0,Quiz!$I$4-Quiz!$I$3+1))</f>
        <v>10</v>
      </c>
      <c r="B12">
        <f t="shared" ca="1" si="0"/>
        <v>0.21749651419807836</v>
      </c>
      <c r="C12">
        <v>11</v>
      </c>
      <c r="D12" t="s">
        <v>20</v>
      </c>
      <c r="E12" t="s">
        <v>21</v>
      </c>
      <c r="F12" t="s">
        <v>309</v>
      </c>
      <c r="G12" t="s">
        <v>310</v>
      </c>
      <c r="H12" t="s">
        <v>311</v>
      </c>
      <c r="I12">
        <v>0.93</v>
      </c>
      <c r="J12">
        <v>154</v>
      </c>
      <c r="K12" t="s">
        <v>312</v>
      </c>
      <c r="L12">
        <v>227</v>
      </c>
      <c r="M12">
        <v>496</v>
      </c>
      <c r="N12">
        <v>-53</v>
      </c>
      <c r="O12" t="s">
        <v>259</v>
      </c>
      <c r="P12" t="s">
        <v>272</v>
      </c>
      <c r="Q12" t="s">
        <v>273</v>
      </c>
      <c r="R12">
        <v>371</v>
      </c>
      <c r="S12">
        <v>1156</v>
      </c>
      <c r="T12">
        <v>0.96799999999999997</v>
      </c>
      <c r="U12" t="s">
        <v>274</v>
      </c>
      <c r="V12">
        <v>1807</v>
      </c>
    </row>
    <row r="13" spans="1:22" x14ac:dyDescent="0.25">
      <c r="A13">
        <f ca="1">_xlfn.RANK.EQ(B13,OFFSET($B$2,Quiz!$I$3-1,0,Quiz!$I$4-Quiz!$I$3+1))</f>
        <v>6</v>
      </c>
      <c r="B13">
        <f t="shared" ca="1" si="0"/>
        <v>0.36415994187861411</v>
      </c>
      <c r="C13">
        <v>12</v>
      </c>
      <c r="D13" t="s">
        <v>22</v>
      </c>
      <c r="E13" t="s">
        <v>23</v>
      </c>
      <c r="F13" t="s">
        <v>313</v>
      </c>
      <c r="G13" t="s">
        <v>314</v>
      </c>
      <c r="H13" t="s">
        <v>315</v>
      </c>
      <c r="I13">
        <v>1.31</v>
      </c>
      <c r="J13">
        <v>130</v>
      </c>
      <c r="K13" t="s">
        <v>316</v>
      </c>
      <c r="L13">
        <v>173</v>
      </c>
      <c r="M13">
        <v>738</v>
      </c>
      <c r="N13">
        <v>0</v>
      </c>
      <c r="O13" t="s">
        <v>317</v>
      </c>
      <c r="P13" t="s">
        <v>272</v>
      </c>
      <c r="Q13" t="s">
        <v>273</v>
      </c>
      <c r="R13">
        <v>923</v>
      </c>
      <c r="S13">
        <v>1363</v>
      </c>
      <c r="T13">
        <v>1.738</v>
      </c>
      <c r="U13" t="s">
        <v>279</v>
      </c>
      <c r="V13">
        <v>1808</v>
      </c>
    </row>
    <row r="14" spans="1:22" x14ac:dyDescent="0.25">
      <c r="A14" t="e">
        <f ca="1">_xlfn.RANK.EQ(B14,OFFSET($B$2,Quiz!$I$3-1,0,Quiz!$I$4-Quiz!$I$3+1))</f>
        <v>#N/A</v>
      </c>
      <c r="B14">
        <f t="shared" ca="1" si="0"/>
        <v>0.54964302543890653</v>
      </c>
      <c r="C14">
        <v>13</v>
      </c>
      <c r="D14" t="s">
        <v>24</v>
      </c>
      <c r="E14" t="s">
        <v>25</v>
      </c>
      <c r="F14" t="s">
        <v>318</v>
      </c>
      <c r="G14" t="s">
        <v>319</v>
      </c>
      <c r="H14" t="s">
        <v>320</v>
      </c>
      <c r="I14">
        <v>1.61</v>
      </c>
      <c r="J14">
        <v>118</v>
      </c>
      <c r="K14" t="s">
        <v>321</v>
      </c>
      <c r="M14">
        <v>578</v>
      </c>
      <c r="N14">
        <v>-43</v>
      </c>
      <c r="O14" t="s">
        <v>322</v>
      </c>
      <c r="P14" t="s">
        <v>272</v>
      </c>
      <c r="Q14" t="s">
        <v>273</v>
      </c>
      <c r="R14">
        <v>933</v>
      </c>
      <c r="S14">
        <v>2792</v>
      </c>
      <c r="T14">
        <v>2.7</v>
      </c>
      <c r="U14" t="s">
        <v>323</v>
      </c>
      <c r="V14" t="s">
        <v>291</v>
      </c>
    </row>
    <row r="15" spans="1:22" x14ac:dyDescent="0.25">
      <c r="A15" t="e">
        <f ca="1">_xlfn.RANK.EQ(B15,OFFSET($B$2,Quiz!$I$3-1,0,Quiz!$I$4-Quiz!$I$3+1))</f>
        <v>#N/A</v>
      </c>
      <c r="B15">
        <f t="shared" ca="1" si="0"/>
        <v>0.24469092652783309</v>
      </c>
      <c r="C15">
        <v>14</v>
      </c>
      <c r="D15" t="s">
        <v>26</v>
      </c>
      <c r="E15" t="s">
        <v>27</v>
      </c>
      <c r="F15" t="s">
        <v>324</v>
      </c>
      <c r="G15" t="s">
        <v>325</v>
      </c>
      <c r="H15" t="s">
        <v>326</v>
      </c>
      <c r="I15">
        <v>1.9</v>
      </c>
      <c r="J15">
        <v>111</v>
      </c>
      <c r="K15" t="s">
        <v>327</v>
      </c>
      <c r="L15">
        <v>210</v>
      </c>
      <c r="M15">
        <v>787</v>
      </c>
      <c r="N15">
        <v>-134</v>
      </c>
      <c r="O15" t="s">
        <v>290</v>
      </c>
      <c r="P15" t="s">
        <v>272</v>
      </c>
      <c r="Q15" t="s">
        <v>273</v>
      </c>
      <c r="R15">
        <v>1687</v>
      </c>
      <c r="S15">
        <v>3173</v>
      </c>
      <c r="T15">
        <v>2.33</v>
      </c>
      <c r="U15" t="s">
        <v>286</v>
      </c>
      <c r="V15">
        <v>1854</v>
      </c>
    </row>
    <row r="16" spans="1:22" x14ac:dyDescent="0.25">
      <c r="A16" t="e">
        <f ca="1">_xlfn.RANK.EQ(B16,OFFSET($B$2,Quiz!$I$3-1,0,Quiz!$I$4-Quiz!$I$3+1))</f>
        <v>#N/A</v>
      </c>
      <c r="B16">
        <f t="shared" ca="1" si="0"/>
        <v>0.56063090174136321</v>
      </c>
      <c r="C16">
        <v>15</v>
      </c>
      <c r="D16" t="s">
        <v>28</v>
      </c>
      <c r="E16" t="s">
        <v>29</v>
      </c>
      <c r="F16" t="s">
        <v>328</v>
      </c>
      <c r="G16" t="s">
        <v>329</v>
      </c>
      <c r="H16" t="s">
        <v>330</v>
      </c>
      <c r="I16">
        <v>2.19</v>
      </c>
      <c r="J16">
        <v>106</v>
      </c>
      <c r="K16" t="s">
        <v>331</v>
      </c>
      <c r="L16">
        <v>180</v>
      </c>
      <c r="M16">
        <v>1012</v>
      </c>
      <c r="N16">
        <v>-72</v>
      </c>
      <c r="O16" t="s">
        <v>296</v>
      </c>
      <c r="P16" t="s">
        <v>272</v>
      </c>
      <c r="Q16" t="s">
        <v>285</v>
      </c>
      <c r="R16">
        <v>317</v>
      </c>
      <c r="S16">
        <v>554</v>
      </c>
      <c r="T16">
        <v>1.823</v>
      </c>
      <c r="U16" t="s">
        <v>262</v>
      </c>
      <c r="V16">
        <v>1669</v>
      </c>
    </row>
    <row r="17" spans="1:22" x14ac:dyDescent="0.25">
      <c r="A17" t="e">
        <f ca="1">_xlfn.RANK.EQ(B17,OFFSET($B$2,Quiz!$I$3-1,0,Quiz!$I$4-Quiz!$I$3+1))</f>
        <v>#N/A</v>
      </c>
      <c r="B17">
        <f t="shared" ca="1" si="0"/>
        <v>0.16063340315307284</v>
      </c>
      <c r="C17">
        <v>16</v>
      </c>
      <c r="D17" t="s">
        <v>30</v>
      </c>
      <c r="E17" t="s">
        <v>31</v>
      </c>
      <c r="F17" t="s">
        <v>332</v>
      </c>
      <c r="G17" t="s">
        <v>333</v>
      </c>
      <c r="H17" t="s">
        <v>334</v>
      </c>
      <c r="I17">
        <v>2.58</v>
      </c>
      <c r="J17">
        <v>102</v>
      </c>
      <c r="K17" t="s">
        <v>335</v>
      </c>
      <c r="L17">
        <v>180</v>
      </c>
      <c r="M17">
        <v>1000</v>
      </c>
      <c r="N17">
        <v>-200</v>
      </c>
      <c r="O17" t="s">
        <v>336</v>
      </c>
      <c r="P17" t="s">
        <v>272</v>
      </c>
      <c r="Q17" t="s">
        <v>285</v>
      </c>
      <c r="R17">
        <v>388</v>
      </c>
      <c r="S17">
        <v>718</v>
      </c>
      <c r="T17">
        <v>1.96</v>
      </c>
      <c r="U17" t="s">
        <v>262</v>
      </c>
      <c r="V17" t="s">
        <v>291</v>
      </c>
    </row>
    <row r="18" spans="1:22" x14ac:dyDescent="0.25">
      <c r="A18" t="e">
        <f ca="1">_xlfn.RANK.EQ(B18,OFFSET($B$2,Quiz!$I$3-1,0,Quiz!$I$4-Quiz!$I$3+1))</f>
        <v>#N/A</v>
      </c>
      <c r="B18">
        <f t="shared" ca="1" si="0"/>
        <v>9.6380618321814326E-2</v>
      </c>
      <c r="C18">
        <v>17</v>
      </c>
      <c r="D18" t="s">
        <v>32</v>
      </c>
      <c r="E18" t="s">
        <v>33</v>
      </c>
      <c r="F18" t="s">
        <v>337</v>
      </c>
      <c r="G18" t="s">
        <v>338</v>
      </c>
      <c r="H18" t="s">
        <v>339</v>
      </c>
      <c r="I18">
        <v>3.16</v>
      </c>
      <c r="J18">
        <v>99</v>
      </c>
      <c r="K18" t="s">
        <v>340</v>
      </c>
      <c r="L18">
        <v>175</v>
      </c>
      <c r="M18">
        <v>1251</v>
      </c>
      <c r="N18">
        <v>-349</v>
      </c>
      <c r="O18" t="s">
        <v>341</v>
      </c>
      <c r="P18" t="s">
        <v>260</v>
      </c>
      <c r="Q18" t="s">
        <v>285</v>
      </c>
      <c r="R18">
        <v>172</v>
      </c>
      <c r="S18">
        <v>239</v>
      </c>
      <c r="T18">
        <v>3.2139999999999998E-3</v>
      </c>
      <c r="U18" t="s">
        <v>305</v>
      </c>
      <c r="V18">
        <v>1774</v>
      </c>
    </row>
    <row r="19" spans="1:22" x14ac:dyDescent="0.25">
      <c r="A19" t="e">
        <f ca="1">_xlfn.RANK.EQ(B19,OFFSET($B$2,Quiz!$I$3-1,0,Quiz!$I$4-Quiz!$I$3+1))</f>
        <v>#N/A</v>
      </c>
      <c r="B19">
        <f t="shared" ca="1" si="0"/>
        <v>0.97681567130747204</v>
      </c>
      <c r="C19">
        <v>18</v>
      </c>
      <c r="D19" t="s">
        <v>34</v>
      </c>
      <c r="E19" t="s">
        <v>35</v>
      </c>
      <c r="F19" t="s">
        <v>342</v>
      </c>
      <c r="G19" t="s">
        <v>343</v>
      </c>
      <c r="H19" t="s">
        <v>344</v>
      </c>
      <c r="J19">
        <v>97</v>
      </c>
      <c r="L19">
        <v>188</v>
      </c>
      <c r="M19">
        <v>1521</v>
      </c>
      <c r="N19">
        <v>0</v>
      </c>
      <c r="P19" t="s">
        <v>260</v>
      </c>
      <c r="Q19" t="s">
        <v>266</v>
      </c>
      <c r="R19">
        <v>84</v>
      </c>
      <c r="S19">
        <v>87</v>
      </c>
      <c r="T19">
        <v>1.784E-3</v>
      </c>
      <c r="U19" t="s">
        <v>267</v>
      </c>
      <c r="V19">
        <v>1894</v>
      </c>
    </row>
    <row r="20" spans="1:22" x14ac:dyDescent="0.25">
      <c r="A20" t="e">
        <f ca="1">_xlfn.RANK.EQ(B20,OFFSET($B$2,Quiz!$I$3-1,0,Quiz!$I$4-Quiz!$I$3+1))</f>
        <v>#N/A</v>
      </c>
      <c r="B20">
        <f t="shared" ca="1" si="0"/>
        <v>7.4534770919919557E-2</v>
      </c>
      <c r="C20">
        <v>19</v>
      </c>
      <c r="D20" t="s">
        <v>36</v>
      </c>
      <c r="E20" t="s">
        <v>37</v>
      </c>
      <c r="F20" t="s">
        <v>345</v>
      </c>
      <c r="G20" t="s">
        <v>346</v>
      </c>
      <c r="H20" t="s">
        <v>347</v>
      </c>
      <c r="I20">
        <v>0.82</v>
      </c>
      <c r="J20">
        <v>196</v>
      </c>
      <c r="K20" t="s">
        <v>348</v>
      </c>
      <c r="L20">
        <v>275</v>
      </c>
      <c r="M20">
        <v>419</v>
      </c>
      <c r="N20">
        <v>-48</v>
      </c>
      <c r="O20">
        <v>1</v>
      </c>
      <c r="P20" t="s">
        <v>272</v>
      </c>
      <c r="Q20" t="s">
        <v>273</v>
      </c>
      <c r="R20">
        <v>337</v>
      </c>
      <c r="S20">
        <v>1032</v>
      </c>
      <c r="T20">
        <v>0.85599999999999998</v>
      </c>
      <c r="U20" t="s">
        <v>274</v>
      </c>
      <c r="V20">
        <v>1807</v>
      </c>
    </row>
    <row r="21" spans="1:22" x14ac:dyDescent="0.25">
      <c r="A21" t="e">
        <f ca="1">_xlfn.RANK.EQ(B21,OFFSET($B$2,Quiz!$I$3-1,0,Quiz!$I$4-Quiz!$I$3+1))</f>
        <v>#N/A</v>
      </c>
      <c r="B21">
        <f t="shared" ca="1" si="0"/>
        <v>0.99268136616513702</v>
      </c>
      <c r="C21">
        <v>20</v>
      </c>
      <c r="D21" t="s">
        <v>38</v>
      </c>
      <c r="E21" t="s">
        <v>39</v>
      </c>
      <c r="F21" t="s">
        <v>349</v>
      </c>
      <c r="G21" t="s">
        <v>350</v>
      </c>
      <c r="H21" t="s">
        <v>351</v>
      </c>
      <c r="I21">
        <v>1</v>
      </c>
      <c r="J21">
        <v>174</v>
      </c>
      <c r="K21" t="s">
        <v>352</v>
      </c>
      <c r="M21">
        <v>590</v>
      </c>
      <c r="N21">
        <v>-2</v>
      </c>
      <c r="O21">
        <v>2</v>
      </c>
      <c r="P21" t="s">
        <v>272</v>
      </c>
      <c r="Q21" t="s">
        <v>273</v>
      </c>
      <c r="R21">
        <v>1115</v>
      </c>
      <c r="S21">
        <v>1757</v>
      </c>
      <c r="T21">
        <v>1.55</v>
      </c>
      <c r="U21" t="s">
        <v>279</v>
      </c>
      <c r="V21" t="s">
        <v>291</v>
      </c>
    </row>
    <row r="22" spans="1:22" x14ac:dyDescent="0.25">
      <c r="A22" t="e">
        <f ca="1">_xlfn.RANK.EQ(B22,OFFSET($B$2,Quiz!$I$3-1,0,Quiz!$I$4-Quiz!$I$3+1))</f>
        <v>#N/A</v>
      </c>
      <c r="B22">
        <f t="shared" ca="1" si="0"/>
        <v>0.67760611575091056</v>
      </c>
      <c r="C22">
        <v>21</v>
      </c>
      <c r="D22" t="s">
        <v>40</v>
      </c>
      <c r="E22" t="s">
        <v>41</v>
      </c>
      <c r="F22" t="s">
        <v>353</v>
      </c>
      <c r="G22" t="s">
        <v>354</v>
      </c>
      <c r="H22" t="s">
        <v>355</v>
      </c>
      <c r="I22">
        <v>1.36</v>
      </c>
      <c r="J22">
        <v>144</v>
      </c>
      <c r="K22" t="s">
        <v>356</v>
      </c>
      <c r="M22">
        <v>633</v>
      </c>
      <c r="N22">
        <v>-18</v>
      </c>
      <c r="O22" t="s">
        <v>284</v>
      </c>
      <c r="P22" t="s">
        <v>272</v>
      </c>
      <c r="Q22" t="s">
        <v>273</v>
      </c>
      <c r="R22">
        <v>1814</v>
      </c>
      <c r="S22">
        <v>3103</v>
      </c>
      <c r="T22">
        <v>2.9849999999999999</v>
      </c>
      <c r="U22" t="s">
        <v>357</v>
      </c>
      <c r="V22">
        <v>1876</v>
      </c>
    </row>
    <row r="23" spans="1:22" x14ac:dyDescent="0.25">
      <c r="A23" t="e">
        <f ca="1">_xlfn.RANK.EQ(B23,OFFSET($B$2,Quiz!$I$3-1,0,Quiz!$I$4-Quiz!$I$3+1))</f>
        <v>#N/A</v>
      </c>
      <c r="B23">
        <f t="shared" ca="1" si="0"/>
        <v>0.15657800756970364</v>
      </c>
      <c r="C23">
        <v>22</v>
      </c>
      <c r="D23" t="s">
        <v>42</v>
      </c>
      <c r="E23" t="s">
        <v>43</v>
      </c>
      <c r="F23" t="s">
        <v>358</v>
      </c>
      <c r="G23" t="s">
        <v>359</v>
      </c>
      <c r="H23" t="s">
        <v>360</v>
      </c>
      <c r="I23">
        <v>1.54</v>
      </c>
      <c r="J23">
        <v>136</v>
      </c>
      <c r="K23" t="s">
        <v>361</v>
      </c>
      <c r="M23">
        <v>659</v>
      </c>
      <c r="N23">
        <v>-8</v>
      </c>
      <c r="O23" t="s">
        <v>362</v>
      </c>
      <c r="P23" t="s">
        <v>272</v>
      </c>
      <c r="Q23" t="s">
        <v>273</v>
      </c>
      <c r="R23">
        <v>1941</v>
      </c>
      <c r="S23">
        <v>3560</v>
      </c>
      <c r="T23">
        <v>4.5069999999999997</v>
      </c>
      <c r="U23" t="s">
        <v>357</v>
      </c>
      <c r="V23">
        <v>1791</v>
      </c>
    </row>
    <row r="24" spans="1:22" x14ac:dyDescent="0.25">
      <c r="A24" t="e">
        <f ca="1">_xlfn.RANK.EQ(B24,OFFSET($B$2,Quiz!$I$3-1,0,Quiz!$I$4-Quiz!$I$3+1))</f>
        <v>#N/A</v>
      </c>
      <c r="B24">
        <f t="shared" ca="1" si="0"/>
        <v>0.23233862713744557</v>
      </c>
      <c r="C24">
        <v>23</v>
      </c>
      <c r="D24" t="s">
        <v>44</v>
      </c>
      <c r="E24" t="s">
        <v>45</v>
      </c>
      <c r="F24" t="s">
        <v>363</v>
      </c>
      <c r="G24" t="s">
        <v>364</v>
      </c>
      <c r="H24" t="s">
        <v>365</v>
      </c>
      <c r="I24">
        <v>1.63</v>
      </c>
      <c r="J24">
        <v>125</v>
      </c>
      <c r="K24" t="s">
        <v>366</v>
      </c>
      <c r="M24">
        <v>651</v>
      </c>
      <c r="N24">
        <v>-51</v>
      </c>
      <c r="O24" t="s">
        <v>362</v>
      </c>
      <c r="P24" t="s">
        <v>272</v>
      </c>
      <c r="Q24" t="s">
        <v>273</v>
      </c>
      <c r="R24">
        <v>2183</v>
      </c>
      <c r="S24">
        <v>3680</v>
      </c>
      <c r="T24">
        <v>6.11</v>
      </c>
      <c r="U24" t="s">
        <v>357</v>
      </c>
      <c r="V24">
        <v>1803</v>
      </c>
    </row>
    <row r="25" spans="1:22" x14ac:dyDescent="0.25">
      <c r="A25" t="e">
        <f ca="1">_xlfn.RANK.EQ(B25,OFFSET($B$2,Quiz!$I$3-1,0,Quiz!$I$4-Quiz!$I$3+1))</f>
        <v>#N/A</v>
      </c>
      <c r="B25">
        <f t="shared" ca="1" si="0"/>
        <v>0.76741064080561017</v>
      </c>
      <c r="C25">
        <v>24</v>
      </c>
      <c r="D25" t="s">
        <v>46</v>
      </c>
      <c r="E25" t="s">
        <v>47</v>
      </c>
      <c r="F25" t="s">
        <v>367</v>
      </c>
      <c r="G25" t="s">
        <v>368</v>
      </c>
      <c r="H25" t="s">
        <v>369</v>
      </c>
      <c r="I25">
        <v>1.66</v>
      </c>
      <c r="J25">
        <v>127</v>
      </c>
      <c r="K25" t="s">
        <v>370</v>
      </c>
      <c r="M25">
        <v>653</v>
      </c>
      <c r="N25">
        <v>-64</v>
      </c>
      <c r="O25" t="s">
        <v>336</v>
      </c>
      <c r="P25" t="s">
        <v>272</v>
      </c>
      <c r="Q25" t="s">
        <v>273</v>
      </c>
      <c r="R25">
        <v>2180</v>
      </c>
      <c r="S25">
        <v>2944</v>
      </c>
      <c r="T25">
        <v>7.14</v>
      </c>
      <c r="U25" t="s">
        <v>357</v>
      </c>
      <c r="V25" t="s">
        <v>291</v>
      </c>
    </row>
    <row r="26" spans="1:22" x14ac:dyDescent="0.25">
      <c r="A26" t="e">
        <f ca="1">_xlfn.RANK.EQ(B26,OFFSET($B$2,Quiz!$I$3-1,0,Quiz!$I$4-Quiz!$I$3+1))</f>
        <v>#N/A</v>
      </c>
      <c r="B26">
        <f t="shared" ca="1" si="0"/>
        <v>0.60174996994854224</v>
      </c>
      <c r="C26">
        <v>25</v>
      </c>
      <c r="D26" t="s">
        <v>48</v>
      </c>
      <c r="E26" t="s">
        <v>49</v>
      </c>
      <c r="F26" t="s">
        <v>371</v>
      </c>
      <c r="G26" t="s">
        <v>372</v>
      </c>
      <c r="H26" t="s">
        <v>373</v>
      </c>
      <c r="I26">
        <v>1.55</v>
      </c>
      <c r="J26">
        <v>139</v>
      </c>
      <c r="K26" t="s">
        <v>374</v>
      </c>
      <c r="M26">
        <v>717</v>
      </c>
      <c r="N26">
        <v>0</v>
      </c>
      <c r="O26" t="s">
        <v>375</v>
      </c>
      <c r="P26" t="s">
        <v>272</v>
      </c>
      <c r="Q26" t="s">
        <v>273</v>
      </c>
      <c r="R26">
        <v>1519</v>
      </c>
      <c r="S26">
        <v>2334</v>
      </c>
      <c r="T26">
        <v>7.47</v>
      </c>
      <c r="U26" t="s">
        <v>357</v>
      </c>
      <c r="V26">
        <v>1774</v>
      </c>
    </row>
    <row r="27" spans="1:22" x14ac:dyDescent="0.25">
      <c r="A27" t="e">
        <f ca="1">_xlfn.RANK.EQ(B27,OFFSET($B$2,Quiz!$I$3-1,0,Quiz!$I$4-Quiz!$I$3+1))</f>
        <v>#N/A</v>
      </c>
      <c r="B27">
        <f t="shared" ca="1" si="0"/>
        <v>0.34459033347455192</v>
      </c>
      <c r="C27">
        <v>26</v>
      </c>
      <c r="D27" t="s">
        <v>50</v>
      </c>
      <c r="E27" t="s">
        <v>51</v>
      </c>
      <c r="F27" t="s">
        <v>376</v>
      </c>
      <c r="G27" t="s">
        <v>377</v>
      </c>
      <c r="H27" t="s">
        <v>378</v>
      </c>
      <c r="I27">
        <v>1.83</v>
      </c>
      <c r="J27">
        <v>125</v>
      </c>
      <c r="K27" t="s">
        <v>379</v>
      </c>
      <c r="M27">
        <v>763</v>
      </c>
      <c r="N27">
        <v>-16</v>
      </c>
      <c r="O27" t="s">
        <v>336</v>
      </c>
      <c r="P27" t="s">
        <v>272</v>
      </c>
      <c r="Q27" t="s">
        <v>273</v>
      </c>
      <c r="R27">
        <v>1811</v>
      </c>
      <c r="S27">
        <v>3134</v>
      </c>
      <c r="T27">
        <v>7.8739999999999997</v>
      </c>
      <c r="U27" t="s">
        <v>357</v>
      </c>
      <c r="V27" t="s">
        <v>291</v>
      </c>
    </row>
    <row r="28" spans="1:22" x14ac:dyDescent="0.25">
      <c r="A28" t="e">
        <f ca="1">_xlfn.RANK.EQ(B28,OFFSET($B$2,Quiz!$I$3-1,0,Quiz!$I$4-Quiz!$I$3+1))</f>
        <v>#N/A</v>
      </c>
      <c r="B28">
        <f t="shared" ca="1" si="0"/>
        <v>0.95475555386718103</v>
      </c>
      <c r="C28">
        <v>27</v>
      </c>
      <c r="D28" t="s">
        <v>52</v>
      </c>
      <c r="E28" t="s">
        <v>53</v>
      </c>
      <c r="F28" t="s">
        <v>380</v>
      </c>
      <c r="G28" t="s">
        <v>381</v>
      </c>
      <c r="H28" t="s">
        <v>382</v>
      </c>
      <c r="I28">
        <v>1.88</v>
      </c>
      <c r="J28">
        <v>126</v>
      </c>
      <c r="K28" t="s">
        <v>383</v>
      </c>
      <c r="M28">
        <v>760</v>
      </c>
      <c r="N28">
        <v>-64</v>
      </c>
      <c r="O28" t="s">
        <v>384</v>
      </c>
      <c r="P28" t="s">
        <v>272</v>
      </c>
      <c r="Q28" t="s">
        <v>273</v>
      </c>
      <c r="R28">
        <v>1768</v>
      </c>
      <c r="S28">
        <v>3200</v>
      </c>
      <c r="T28">
        <v>8.9</v>
      </c>
      <c r="U28" t="s">
        <v>357</v>
      </c>
      <c r="V28" t="s">
        <v>291</v>
      </c>
    </row>
    <row r="29" spans="1:22" x14ac:dyDescent="0.25">
      <c r="A29" t="e">
        <f ca="1">_xlfn.RANK.EQ(B29,OFFSET($B$2,Quiz!$I$3-1,0,Quiz!$I$4-Quiz!$I$3+1))</f>
        <v>#N/A</v>
      </c>
      <c r="B29">
        <f t="shared" ca="1" si="0"/>
        <v>0.23254921966427822</v>
      </c>
      <c r="C29">
        <v>28</v>
      </c>
      <c r="D29" t="s">
        <v>54</v>
      </c>
      <c r="E29" t="s">
        <v>55</v>
      </c>
      <c r="F29" t="s">
        <v>385</v>
      </c>
      <c r="G29" t="s">
        <v>386</v>
      </c>
      <c r="H29" t="s">
        <v>387</v>
      </c>
      <c r="I29">
        <v>1.91</v>
      </c>
      <c r="J29">
        <v>121</v>
      </c>
      <c r="K29" t="s">
        <v>388</v>
      </c>
      <c r="L29">
        <v>163</v>
      </c>
      <c r="M29">
        <v>737</v>
      </c>
      <c r="N29">
        <v>-112</v>
      </c>
      <c r="O29" t="s">
        <v>389</v>
      </c>
      <c r="P29" t="s">
        <v>272</v>
      </c>
      <c r="Q29" t="s">
        <v>273</v>
      </c>
      <c r="R29">
        <v>1728</v>
      </c>
      <c r="S29">
        <v>3186</v>
      </c>
      <c r="T29">
        <v>8.9079999999999995</v>
      </c>
      <c r="U29" t="s">
        <v>357</v>
      </c>
      <c r="V29">
        <v>1751</v>
      </c>
    </row>
    <row r="30" spans="1:22" x14ac:dyDescent="0.25">
      <c r="A30" t="e">
        <f ca="1">_xlfn.RANK.EQ(B30,OFFSET($B$2,Quiz!$I$3-1,0,Quiz!$I$4-Quiz!$I$3+1))</f>
        <v>#N/A</v>
      </c>
      <c r="B30">
        <f t="shared" ca="1" si="0"/>
        <v>4.7586790705716919E-2</v>
      </c>
      <c r="C30">
        <v>29</v>
      </c>
      <c r="D30" t="s">
        <v>56</v>
      </c>
      <c r="E30" t="s">
        <v>57</v>
      </c>
      <c r="F30" t="s">
        <v>390</v>
      </c>
      <c r="G30" t="s">
        <v>391</v>
      </c>
      <c r="H30" t="s">
        <v>392</v>
      </c>
      <c r="I30">
        <v>1.9</v>
      </c>
      <c r="J30">
        <v>138</v>
      </c>
      <c r="K30" t="s">
        <v>393</v>
      </c>
      <c r="L30">
        <v>140</v>
      </c>
      <c r="M30">
        <v>746</v>
      </c>
      <c r="N30">
        <v>-118</v>
      </c>
      <c r="O30" t="s">
        <v>394</v>
      </c>
      <c r="P30" t="s">
        <v>272</v>
      </c>
      <c r="Q30" t="s">
        <v>273</v>
      </c>
      <c r="R30">
        <v>1358</v>
      </c>
      <c r="S30">
        <v>3200</v>
      </c>
      <c r="T30">
        <v>8.92</v>
      </c>
      <c r="U30" t="s">
        <v>357</v>
      </c>
      <c r="V30" t="s">
        <v>291</v>
      </c>
    </row>
    <row r="31" spans="1:22" x14ac:dyDescent="0.25">
      <c r="A31" t="e">
        <f ca="1">_xlfn.RANK.EQ(B31,OFFSET($B$2,Quiz!$I$3-1,0,Quiz!$I$4-Quiz!$I$3+1))</f>
        <v>#N/A</v>
      </c>
      <c r="B31">
        <f t="shared" ca="1" si="0"/>
        <v>0.62298973457692219</v>
      </c>
      <c r="C31">
        <v>30</v>
      </c>
      <c r="D31" t="s">
        <v>58</v>
      </c>
      <c r="E31" t="s">
        <v>59</v>
      </c>
      <c r="F31" t="s">
        <v>395</v>
      </c>
      <c r="G31" t="s">
        <v>396</v>
      </c>
      <c r="H31" t="s">
        <v>397</v>
      </c>
      <c r="I31">
        <v>1.65</v>
      </c>
      <c r="J31">
        <v>131</v>
      </c>
      <c r="K31" t="s">
        <v>398</v>
      </c>
      <c r="L31">
        <v>139</v>
      </c>
      <c r="M31">
        <v>906</v>
      </c>
      <c r="N31">
        <v>0</v>
      </c>
      <c r="O31">
        <v>2</v>
      </c>
      <c r="P31" t="s">
        <v>272</v>
      </c>
      <c r="Q31" t="s">
        <v>273</v>
      </c>
      <c r="R31">
        <v>693</v>
      </c>
      <c r="S31">
        <v>1180</v>
      </c>
      <c r="T31">
        <v>7.14</v>
      </c>
      <c r="U31" t="s">
        <v>357</v>
      </c>
      <c r="V31">
        <v>1746</v>
      </c>
    </row>
    <row r="32" spans="1:22" x14ac:dyDescent="0.25">
      <c r="A32" t="e">
        <f ca="1">_xlfn.RANK.EQ(B32,OFFSET($B$2,Quiz!$I$3-1,0,Quiz!$I$4-Quiz!$I$3+1))</f>
        <v>#N/A</v>
      </c>
      <c r="B32">
        <f t="shared" ca="1" si="0"/>
        <v>0.19771038921684714</v>
      </c>
      <c r="C32">
        <v>31</v>
      </c>
      <c r="D32" t="s">
        <v>60</v>
      </c>
      <c r="E32" t="s">
        <v>61</v>
      </c>
      <c r="F32" t="s">
        <v>399</v>
      </c>
      <c r="G32" t="s">
        <v>400</v>
      </c>
      <c r="H32" t="s">
        <v>401</v>
      </c>
      <c r="I32">
        <v>1.81</v>
      </c>
      <c r="J32">
        <v>126</v>
      </c>
      <c r="K32" t="s">
        <v>402</v>
      </c>
      <c r="L32">
        <v>187</v>
      </c>
      <c r="M32">
        <v>579</v>
      </c>
      <c r="N32">
        <v>-29</v>
      </c>
      <c r="O32" t="s">
        <v>284</v>
      </c>
      <c r="P32" t="s">
        <v>272</v>
      </c>
      <c r="Q32" t="s">
        <v>273</v>
      </c>
      <c r="R32">
        <v>303</v>
      </c>
      <c r="S32">
        <v>2477</v>
      </c>
      <c r="T32">
        <v>5.9039999999999999</v>
      </c>
      <c r="U32" t="s">
        <v>323</v>
      </c>
      <c r="V32">
        <v>1875</v>
      </c>
    </row>
    <row r="33" spans="1:22" x14ac:dyDescent="0.25">
      <c r="A33" t="e">
        <f ca="1">_xlfn.RANK.EQ(B33,OFFSET($B$2,Quiz!$I$3-1,0,Quiz!$I$4-Quiz!$I$3+1))</f>
        <v>#N/A</v>
      </c>
      <c r="B33">
        <f t="shared" ca="1" si="0"/>
        <v>0.77783618787096576</v>
      </c>
      <c r="C33">
        <v>32</v>
      </c>
      <c r="D33" t="s">
        <v>62</v>
      </c>
      <c r="E33" t="s">
        <v>63</v>
      </c>
      <c r="F33" t="s">
        <v>403</v>
      </c>
      <c r="G33" t="s">
        <v>404</v>
      </c>
      <c r="H33" t="s">
        <v>405</v>
      </c>
      <c r="I33">
        <v>2.0099999999999998</v>
      </c>
      <c r="J33">
        <v>122</v>
      </c>
      <c r="K33" t="s">
        <v>406</v>
      </c>
      <c r="M33">
        <v>762</v>
      </c>
      <c r="N33">
        <v>-119</v>
      </c>
      <c r="O33" t="s">
        <v>407</v>
      </c>
      <c r="P33" t="s">
        <v>272</v>
      </c>
      <c r="Q33" t="s">
        <v>273</v>
      </c>
      <c r="R33">
        <v>1211</v>
      </c>
      <c r="S33">
        <v>3093</v>
      </c>
      <c r="T33">
        <v>5.3230000000000004</v>
      </c>
      <c r="U33" t="s">
        <v>286</v>
      </c>
      <c r="V33">
        <v>1886</v>
      </c>
    </row>
    <row r="34" spans="1:22" x14ac:dyDescent="0.25">
      <c r="A34" t="e">
        <f ca="1">_xlfn.RANK.EQ(B34,OFFSET($B$2,Quiz!$I$3-1,0,Quiz!$I$4-Quiz!$I$3+1))</f>
        <v>#N/A</v>
      </c>
      <c r="B34">
        <f t="shared" ca="1" si="0"/>
        <v>0.37233705950701235</v>
      </c>
      <c r="C34">
        <v>33</v>
      </c>
      <c r="D34" t="s">
        <v>64</v>
      </c>
      <c r="E34" t="s">
        <v>65</v>
      </c>
      <c r="F34" t="s">
        <v>408</v>
      </c>
      <c r="G34" t="s">
        <v>409</v>
      </c>
      <c r="H34" t="s">
        <v>410</v>
      </c>
      <c r="I34">
        <v>2.1800000000000002</v>
      </c>
      <c r="J34">
        <v>119</v>
      </c>
      <c r="K34" t="s">
        <v>411</v>
      </c>
      <c r="L34">
        <v>185</v>
      </c>
      <c r="M34">
        <v>947</v>
      </c>
      <c r="N34">
        <v>-78</v>
      </c>
      <c r="O34" t="s">
        <v>412</v>
      </c>
      <c r="P34" t="s">
        <v>272</v>
      </c>
      <c r="Q34" t="s">
        <v>273</v>
      </c>
      <c r="R34">
        <v>1090</v>
      </c>
      <c r="S34">
        <v>887</v>
      </c>
      <c r="T34">
        <v>5.7270000000000003</v>
      </c>
      <c r="U34" t="s">
        <v>286</v>
      </c>
      <c r="V34" t="s">
        <v>291</v>
      </c>
    </row>
    <row r="35" spans="1:22" x14ac:dyDescent="0.25">
      <c r="A35" t="e">
        <f ca="1">_xlfn.RANK.EQ(B35,OFFSET($B$2,Quiz!$I$3-1,0,Quiz!$I$4-Quiz!$I$3+1))</f>
        <v>#N/A</v>
      </c>
      <c r="B35">
        <f t="shared" ca="1" si="0"/>
        <v>0.71686610299436337</v>
      </c>
      <c r="C35">
        <v>34</v>
      </c>
      <c r="D35" t="s">
        <v>66</v>
      </c>
      <c r="E35" t="s">
        <v>67</v>
      </c>
      <c r="F35" t="s">
        <v>413</v>
      </c>
      <c r="G35" t="s">
        <v>414</v>
      </c>
      <c r="H35" t="s">
        <v>415</v>
      </c>
      <c r="I35">
        <v>2.5499999999999998</v>
      </c>
      <c r="J35">
        <v>116</v>
      </c>
      <c r="K35" t="s">
        <v>416</v>
      </c>
      <c r="L35">
        <v>190</v>
      </c>
      <c r="M35">
        <v>941</v>
      </c>
      <c r="N35">
        <v>-195</v>
      </c>
      <c r="O35" t="s">
        <v>417</v>
      </c>
      <c r="P35" t="s">
        <v>272</v>
      </c>
      <c r="Q35" t="s">
        <v>273</v>
      </c>
      <c r="R35">
        <v>494</v>
      </c>
      <c r="S35">
        <v>958</v>
      </c>
      <c r="T35">
        <v>4.819</v>
      </c>
      <c r="U35" t="s">
        <v>262</v>
      </c>
      <c r="V35">
        <v>1817</v>
      </c>
    </row>
    <row r="36" spans="1:22" x14ac:dyDescent="0.25">
      <c r="A36" t="e">
        <f ca="1">_xlfn.RANK.EQ(B36,OFFSET($B$2,Quiz!$I$3-1,0,Quiz!$I$4-Quiz!$I$3+1))</f>
        <v>#N/A</v>
      </c>
      <c r="B36">
        <f t="shared" ca="1" si="0"/>
        <v>0.9913216089934842</v>
      </c>
      <c r="C36">
        <v>35</v>
      </c>
      <c r="D36" t="s">
        <v>68</v>
      </c>
      <c r="E36" t="s">
        <v>69</v>
      </c>
      <c r="F36" t="s">
        <v>418</v>
      </c>
      <c r="G36" t="s">
        <v>419</v>
      </c>
      <c r="H36" t="s">
        <v>420</v>
      </c>
      <c r="I36">
        <v>2.96</v>
      </c>
      <c r="J36">
        <v>114</v>
      </c>
      <c r="K36" t="s">
        <v>421</v>
      </c>
      <c r="L36">
        <v>185</v>
      </c>
      <c r="M36">
        <v>1140</v>
      </c>
      <c r="N36">
        <v>-325</v>
      </c>
      <c r="O36" t="s">
        <v>422</v>
      </c>
      <c r="P36" t="s">
        <v>423</v>
      </c>
      <c r="Q36" t="s">
        <v>285</v>
      </c>
      <c r="R36">
        <v>266</v>
      </c>
      <c r="S36">
        <v>332</v>
      </c>
      <c r="T36">
        <v>3.12</v>
      </c>
      <c r="U36" t="s">
        <v>305</v>
      </c>
      <c r="V36">
        <v>1826</v>
      </c>
    </row>
    <row r="37" spans="1:22" x14ac:dyDescent="0.25">
      <c r="A37" t="e">
        <f ca="1">_xlfn.RANK.EQ(B37,OFFSET($B$2,Quiz!$I$3-1,0,Quiz!$I$4-Quiz!$I$3+1))</f>
        <v>#N/A</v>
      </c>
      <c r="B37">
        <f t="shared" ca="1" si="0"/>
        <v>0.12660849491623516</v>
      </c>
      <c r="C37">
        <v>36</v>
      </c>
      <c r="D37" t="s">
        <v>70</v>
      </c>
      <c r="E37" t="s">
        <v>71</v>
      </c>
      <c r="F37" t="s">
        <v>424</v>
      </c>
      <c r="G37" t="s">
        <v>425</v>
      </c>
      <c r="H37" t="s">
        <v>426</v>
      </c>
      <c r="J37">
        <v>110</v>
      </c>
      <c r="L37">
        <v>202</v>
      </c>
      <c r="M37">
        <v>1351</v>
      </c>
      <c r="N37">
        <v>0</v>
      </c>
      <c r="O37">
        <v>2</v>
      </c>
      <c r="P37" t="s">
        <v>260</v>
      </c>
      <c r="Q37" t="s">
        <v>266</v>
      </c>
      <c r="R37">
        <v>116</v>
      </c>
      <c r="S37">
        <v>120</v>
      </c>
      <c r="T37">
        <v>3.7499999999999999E-3</v>
      </c>
      <c r="U37" t="s">
        <v>267</v>
      </c>
      <c r="V37">
        <v>1898</v>
      </c>
    </row>
    <row r="38" spans="1:22" x14ac:dyDescent="0.25">
      <c r="A38" t="e">
        <f ca="1">_xlfn.RANK.EQ(B38,OFFSET($B$2,Quiz!$I$3-1,0,Quiz!$I$4-Quiz!$I$3+1))</f>
        <v>#N/A</v>
      </c>
      <c r="B38">
        <f t="shared" ca="1" si="0"/>
        <v>0.94836701476128216</v>
      </c>
      <c r="C38">
        <v>37</v>
      </c>
      <c r="D38" t="s">
        <v>72</v>
      </c>
      <c r="E38" t="s">
        <v>73</v>
      </c>
      <c r="F38" t="s">
        <v>427</v>
      </c>
      <c r="G38" t="s">
        <v>428</v>
      </c>
      <c r="H38" t="s">
        <v>429</v>
      </c>
      <c r="I38">
        <v>0.82</v>
      </c>
      <c r="J38">
        <v>211</v>
      </c>
      <c r="K38" t="s">
        <v>430</v>
      </c>
      <c r="M38">
        <v>403</v>
      </c>
      <c r="N38">
        <v>-47</v>
      </c>
      <c r="O38">
        <v>1</v>
      </c>
      <c r="P38" t="s">
        <v>272</v>
      </c>
      <c r="Q38" t="s">
        <v>273</v>
      </c>
      <c r="R38">
        <v>312</v>
      </c>
      <c r="S38">
        <v>961</v>
      </c>
      <c r="T38">
        <v>1.532</v>
      </c>
      <c r="U38" t="s">
        <v>274</v>
      </c>
      <c r="V38">
        <v>1861</v>
      </c>
    </row>
    <row r="39" spans="1:22" x14ac:dyDescent="0.25">
      <c r="A39" t="e">
        <f ca="1">_xlfn.RANK.EQ(B39,OFFSET($B$2,Quiz!$I$3-1,0,Quiz!$I$4-Quiz!$I$3+1))</f>
        <v>#N/A</v>
      </c>
      <c r="B39">
        <f t="shared" ca="1" si="0"/>
        <v>0.93067778684253166</v>
      </c>
      <c r="C39">
        <v>38</v>
      </c>
      <c r="D39" t="s">
        <v>74</v>
      </c>
      <c r="E39" t="s">
        <v>75</v>
      </c>
      <c r="F39" t="s">
        <v>431</v>
      </c>
      <c r="G39" t="s">
        <v>432</v>
      </c>
      <c r="H39" t="s">
        <v>433</v>
      </c>
      <c r="I39">
        <v>0.95</v>
      </c>
      <c r="J39">
        <v>192</v>
      </c>
      <c r="K39" t="s">
        <v>434</v>
      </c>
      <c r="M39">
        <v>550</v>
      </c>
      <c r="N39">
        <v>-5</v>
      </c>
      <c r="O39">
        <v>2</v>
      </c>
      <c r="P39" t="s">
        <v>272</v>
      </c>
      <c r="Q39" t="s">
        <v>273</v>
      </c>
      <c r="R39">
        <v>1050</v>
      </c>
      <c r="S39">
        <v>1655</v>
      </c>
      <c r="T39">
        <v>2.63</v>
      </c>
      <c r="U39" t="s">
        <v>279</v>
      </c>
      <c r="V39">
        <v>1790</v>
      </c>
    </row>
    <row r="40" spans="1:22" x14ac:dyDescent="0.25">
      <c r="A40" t="e">
        <f ca="1">_xlfn.RANK.EQ(B40,OFFSET($B$2,Quiz!$I$3-1,0,Quiz!$I$4-Quiz!$I$3+1))</f>
        <v>#N/A</v>
      </c>
      <c r="B40">
        <f t="shared" ca="1" si="0"/>
        <v>8.3799307001326873E-2</v>
      </c>
      <c r="C40">
        <v>39</v>
      </c>
      <c r="D40" t="s">
        <v>76</v>
      </c>
      <c r="E40" t="s">
        <v>77</v>
      </c>
      <c r="F40" t="s">
        <v>435</v>
      </c>
      <c r="G40" t="s">
        <v>436</v>
      </c>
      <c r="H40" t="s">
        <v>437</v>
      </c>
      <c r="I40">
        <v>1.22</v>
      </c>
      <c r="J40">
        <v>162</v>
      </c>
      <c r="K40" t="s">
        <v>438</v>
      </c>
      <c r="M40">
        <v>600</v>
      </c>
      <c r="N40">
        <v>-30</v>
      </c>
      <c r="O40" t="s">
        <v>284</v>
      </c>
      <c r="P40" t="s">
        <v>272</v>
      </c>
      <c r="Q40" t="s">
        <v>273</v>
      </c>
      <c r="R40">
        <v>1799</v>
      </c>
      <c r="S40">
        <v>3618</v>
      </c>
      <c r="T40">
        <v>4.4720000000000004</v>
      </c>
      <c r="U40" t="s">
        <v>357</v>
      </c>
      <c r="V40">
        <v>1794</v>
      </c>
    </row>
    <row r="41" spans="1:22" x14ac:dyDescent="0.25">
      <c r="A41" t="e">
        <f ca="1">_xlfn.RANK.EQ(B41,OFFSET($B$2,Quiz!$I$3-1,0,Quiz!$I$4-Quiz!$I$3+1))</f>
        <v>#N/A</v>
      </c>
      <c r="B41">
        <f t="shared" ca="1" si="0"/>
        <v>0.60383160480517173</v>
      </c>
      <c r="C41">
        <v>40</v>
      </c>
      <c r="D41" t="s">
        <v>78</v>
      </c>
      <c r="E41" t="s">
        <v>79</v>
      </c>
      <c r="F41" t="s">
        <v>439</v>
      </c>
      <c r="G41" t="s">
        <v>440</v>
      </c>
      <c r="H41" t="s">
        <v>441</v>
      </c>
      <c r="I41">
        <v>1.33</v>
      </c>
      <c r="J41">
        <v>148</v>
      </c>
      <c r="K41" t="s">
        <v>442</v>
      </c>
      <c r="M41">
        <v>640</v>
      </c>
      <c r="N41">
        <v>-41</v>
      </c>
      <c r="O41" t="s">
        <v>394</v>
      </c>
      <c r="P41" t="s">
        <v>272</v>
      </c>
      <c r="Q41" t="s">
        <v>273</v>
      </c>
      <c r="R41">
        <v>2128</v>
      </c>
      <c r="S41">
        <v>4682</v>
      </c>
      <c r="T41">
        <v>6.5110000000000001</v>
      </c>
      <c r="U41" t="s">
        <v>357</v>
      </c>
      <c r="V41">
        <v>1789</v>
      </c>
    </row>
    <row r="42" spans="1:22" x14ac:dyDescent="0.25">
      <c r="A42" t="e">
        <f ca="1">_xlfn.RANK.EQ(B42,OFFSET($B$2,Quiz!$I$3-1,0,Quiz!$I$4-Quiz!$I$3+1))</f>
        <v>#N/A</v>
      </c>
      <c r="B42">
        <f t="shared" ca="1" si="0"/>
        <v>0.19305826339795717</v>
      </c>
      <c r="C42">
        <v>41</v>
      </c>
      <c r="D42" t="s">
        <v>80</v>
      </c>
      <c r="E42" t="s">
        <v>81</v>
      </c>
      <c r="F42" t="s">
        <v>443</v>
      </c>
      <c r="G42" t="s">
        <v>444</v>
      </c>
      <c r="H42" t="s">
        <v>445</v>
      </c>
      <c r="I42">
        <v>1.6</v>
      </c>
      <c r="J42">
        <v>137</v>
      </c>
      <c r="K42" t="s">
        <v>446</v>
      </c>
      <c r="M42">
        <v>652</v>
      </c>
      <c r="N42">
        <v>-86</v>
      </c>
      <c r="O42" t="s">
        <v>447</v>
      </c>
      <c r="P42" t="s">
        <v>272</v>
      </c>
      <c r="Q42" t="s">
        <v>273</v>
      </c>
      <c r="R42">
        <v>2750</v>
      </c>
      <c r="S42">
        <v>5017</v>
      </c>
      <c r="T42">
        <v>8.57</v>
      </c>
      <c r="U42" t="s">
        <v>357</v>
      </c>
      <c r="V42">
        <v>1801</v>
      </c>
    </row>
    <row r="43" spans="1:22" x14ac:dyDescent="0.25">
      <c r="A43" t="e">
        <f ca="1">_xlfn.RANK.EQ(B43,OFFSET($B$2,Quiz!$I$3-1,0,Quiz!$I$4-Quiz!$I$3+1))</f>
        <v>#N/A</v>
      </c>
      <c r="B43">
        <f t="shared" ca="1" si="0"/>
        <v>0.69336489809275759</v>
      </c>
      <c r="C43">
        <v>42</v>
      </c>
      <c r="D43" t="s">
        <v>82</v>
      </c>
      <c r="E43" t="s">
        <v>83</v>
      </c>
      <c r="F43" t="s">
        <v>448</v>
      </c>
      <c r="G43" t="s">
        <v>449</v>
      </c>
      <c r="H43" t="s">
        <v>450</v>
      </c>
      <c r="I43">
        <v>2.16</v>
      </c>
      <c r="J43">
        <v>145</v>
      </c>
      <c r="K43" t="s">
        <v>451</v>
      </c>
      <c r="M43">
        <v>684</v>
      </c>
      <c r="N43">
        <v>-72</v>
      </c>
      <c r="O43" t="s">
        <v>336</v>
      </c>
      <c r="P43" t="s">
        <v>272</v>
      </c>
      <c r="Q43" t="s">
        <v>273</v>
      </c>
      <c r="R43">
        <v>2896</v>
      </c>
      <c r="S43">
        <v>4912</v>
      </c>
      <c r="T43">
        <v>10.28</v>
      </c>
      <c r="U43" t="s">
        <v>357</v>
      </c>
      <c r="V43">
        <v>1778</v>
      </c>
    </row>
    <row r="44" spans="1:22" x14ac:dyDescent="0.25">
      <c r="A44" t="e">
        <f ca="1">_xlfn.RANK.EQ(B44,OFFSET($B$2,Quiz!$I$3-1,0,Quiz!$I$4-Quiz!$I$3+1))</f>
        <v>#N/A</v>
      </c>
      <c r="B44">
        <f t="shared" ca="1" si="0"/>
        <v>0.66576080093498791</v>
      </c>
      <c r="C44">
        <v>43</v>
      </c>
      <c r="D44" t="s">
        <v>84</v>
      </c>
      <c r="E44" t="s">
        <v>85</v>
      </c>
      <c r="F44" t="s">
        <v>452</v>
      </c>
      <c r="G44" t="s">
        <v>453</v>
      </c>
      <c r="H44" t="s">
        <v>454</v>
      </c>
      <c r="I44">
        <v>1.9</v>
      </c>
      <c r="J44">
        <v>156</v>
      </c>
      <c r="K44" t="s">
        <v>455</v>
      </c>
      <c r="M44">
        <v>702</v>
      </c>
      <c r="N44">
        <v>-53</v>
      </c>
      <c r="O44" t="s">
        <v>456</v>
      </c>
      <c r="P44" t="s">
        <v>272</v>
      </c>
      <c r="Q44" t="s">
        <v>273</v>
      </c>
      <c r="R44">
        <v>2430</v>
      </c>
      <c r="S44">
        <v>4538</v>
      </c>
      <c r="T44">
        <v>11.5</v>
      </c>
      <c r="U44" t="s">
        <v>357</v>
      </c>
      <c r="V44">
        <v>1937</v>
      </c>
    </row>
    <row r="45" spans="1:22" x14ac:dyDescent="0.25">
      <c r="A45" t="e">
        <f ca="1">_xlfn.RANK.EQ(B45,OFFSET($B$2,Quiz!$I$3-1,0,Quiz!$I$4-Quiz!$I$3+1))</f>
        <v>#N/A</v>
      </c>
      <c r="B45">
        <f t="shared" ca="1" si="0"/>
        <v>2.5198193098542654E-2</v>
      </c>
      <c r="C45">
        <v>44</v>
      </c>
      <c r="D45" t="s">
        <v>86</v>
      </c>
      <c r="E45" t="s">
        <v>87</v>
      </c>
      <c r="F45" t="s">
        <v>457</v>
      </c>
      <c r="G45" t="s">
        <v>458</v>
      </c>
      <c r="H45" t="s">
        <v>459</v>
      </c>
      <c r="I45">
        <v>2.2000000000000002</v>
      </c>
      <c r="J45">
        <v>126</v>
      </c>
      <c r="K45" t="s">
        <v>460</v>
      </c>
      <c r="M45">
        <v>710</v>
      </c>
      <c r="N45">
        <v>-101</v>
      </c>
      <c r="O45" t="s">
        <v>461</v>
      </c>
      <c r="P45" t="s">
        <v>272</v>
      </c>
      <c r="Q45" t="s">
        <v>273</v>
      </c>
      <c r="R45">
        <v>2607</v>
      </c>
      <c r="S45">
        <v>4423</v>
      </c>
      <c r="T45">
        <v>12.37</v>
      </c>
      <c r="U45" t="s">
        <v>357</v>
      </c>
      <c r="V45">
        <v>1827</v>
      </c>
    </row>
    <row r="46" spans="1:22" x14ac:dyDescent="0.25">
      <c r="A46" t="e">
        <f ca="1">_xlfn.RANK.EQ(B46,OFFSET($B$2,Quiz!$I$3-1,0,Quiz!$I$4-Quiz!$I$3+1))</f>
        <v>#N/A</v>
      </c>
      <c r="B46">
        <f t="shared" ca="1" si="0"/>
        <v>0.64510326467628476</v>
      </c>
      <c r="C46">
        <v>45</v>
      </c>
      <c r="D46" t="s">
        <v>88</v>
      </c>
      <c r="E46" t="s">
        <v>89</v>
      </c>
      <c r="F46" t="s">
        <v>462</v>
      </c>
      <c r="G46" t="s">
        <v>463</v>
      </c>
      <c r="H46" t="s">
        <v>464</v>
      </c>
      <c r="I46">
        <v>2.2799999999999998</v>
      </c>
      <c r="J46">
        <v>135</v>
      </c>
      <c r="K46" t="s">
        <v>465</v>
      </c>
      <c r="M46">
        <v>720</v>
      </c>
      <c r="N46">
        <v>-110</v>
      </c>
      <c r="O46" t="s">
        <v>466</v>
      </c>
      <c r="P46" t="s">
        <v>272</v>
      </c>
      <c r="Q46" t="s">
        <v>273</v>
      </c>
      <c r="R46">
        <v>2237</v>
      </c>
      <c r="S46">
        <v>3968</v>
      </c>
      <c r="T46">
        <v>12.45</v>
      </c>
      <c r="U46" t="s">
        <v>357</v>
      </c>
      <c r="V46">
        <v>1803</v>
      </c>
    </row>
    <row r="47" spans="1:22" x14ac:dyDescent="0.25">
      <c r="A47" t="e">
        <f ca="1">_xlfn.RANK.EQ(B47,OFFSET($B$2,Quiz!$I$3-1,0,Quiz!$I$4-Quiz!$I$3+1))</f>
        <v>#N/A</v>
      </c>
      <c r="B47">
        <f t="shared" ca="1" si="0"/>
        <v>0.65696940853674046</v>
      </c>
      <c r="C47">
        <v>46</v>
      </c>
      <c r="D47" t="s">
        <v>90</v>
      </c>
      <c r="E47" t="s">
        <v>91</v>
      </c>
      <c r="F47" t="s">
        <v>467</v>
      </c>
      <c r="G47">
        <v>6985</v>
      </c>
      <c r="H47" t="s">
        <v>468</v>
      </c>
      <c r="I47">
        <v>2.2000000000000002</v>
      </c>
      <c r="J47">
        <v>131</v>
      </c>
      <c r="K47" t="s">
        <v>469</v>
      </c>
      <c r="L47">
        <v>163</v>
      </c>
      <c r="M47">
        <v>804</v>
      </c>
      <c r="N47">
        <v>-54</v>
      </c>
      <c r="O47" t="s">
        <v>470</v>
      </c>
      <c r="P47" t="s">
        <v>272</v>
      </c>
      <c r="Q47" t="s">
        <v>273</v>
      </c>
      <c r="R47">
        <v>1828</v>
      </c>
      <c r="S47">
        <v>3236</v>
      </c>
      <c r="T47">
        <v>12.023</v>
      </c>
      <c r="U47" t="s">
        <v>357</v>
      </c>
      <c r="V47">
        <v>1803</v>
      </c>
    </row>
    <row r="48" spans="1:22" x14ac:dyDescent="0.25">
      <c r="A48" t="e">
        <f ca="1">_xlfn.RANK.EQ(B48,OFFSET($B$2,Quiz!$I$3-1,0,Quiz!$I$4-Quiz!$I$3+1))</f>
        <v>#N/A</v>
      </c>
      <c r="B48">
        <f t="shared" ca="1" si="0"/>
        <v>0.18637050103359154</v>
      </c>
      <c r="C48">
        <v>47</v>
      </c>
      <c r="D48" t="s">
        <v>92</v>
      </c>
      <c r="E48" t="s">
        <v>93</v>
      </c>
      <c r="F48" t="s">
        <v>471</v>
      </c>
      <c r="G48" t="s">
        <v>472</v>
      </c>
      <c r="H48" t="s">
        <v>473</v>
      </c>
      <c r="I48">
        <v>1.93</v>
      </c>
      <c r="J48">
        <v>153</v>
      </c>
      <c r="K48" t="s">
        <v>474</v>
      </c>
      <c r="L48">
        <v>172</v>
      </c>
      <c r="M48">
        <v>731</v>
      </c>
      <c r="N48">
        <v>-126</v>
      </c>
      <c r="O48" t="s">
        <v>284</v>
      </c>
      <c r="P48" t="s">
        <v>272</v>
      </c>
      <c r="Q48" t="s">
        <v>273</v>
      </c>
      <c r="R48">
        <v>1235</v>
      </c>
      <c r="S48">
        <v>2435</v>
      </c>
      <c r="T48">
        <v>10.49</v>
      </c>
      <c r="U48" t="s">
        <v>357</v>
      </c>
      <c r="V48" t="s">
        <v>291</v>
      </c>
    </row>
    <row r="49" spans="1:22" x14ac:dyDescent="0.25">
      <c r="A49" t="e">
        <f ca="1">_xlfn.RANK.EQ(B49,OFFSET($B$2,Quiz!$I$3-1,0,Quiz!$I$4-Quiz!$I$3+1))</f>
        <v>#N/A</v>
      </c>
      <c r="B49">
        <f t="shared" ca="1" si="0"/>
        <v>0.32551162402155687</v>
      </c>
      <c r="C49">
        <v>48</v>
      </c>
      <c r="D49" t="s">
        <v>94</v>
      </c>
      <c r="E49" t="s">
        <v>95</v>
      </c>
      <c r="F49" t="s">
        <v>475</v>
      </c>
      <c r="G49" t="s">
        <v>476</v>
      </c>
      <c r="H49" t="s">
        <v>477</v>
      </c>
      <c r="I49">
        <v>1.69</v>
      </c>
      <c r="J49">
        <v>148</v>
      </c>
      <c r="K49" t="s">
        <v>478</v>
      </c>
      <c r="L49">
        <v>158</v>
      </c>
      <c r="M49">
        <v>868</v>
      </c>
      <c r="N49">
        <v>0</v>
      </c>
      <c r="O49">
        <v>2</v>
      </c>
      <c r="P49" t="s">
        <v>272</v>
      </c>
      <c r="Q49" t="s">
        <v>273</v>
      </c>
      <c r="R49">
        <v>594</v>
      </c>
      <c r="S49">
        <v>1040</v>
      </c>
      <c r="T49">
        <v>8.65</v>
      </c>
      <c r="U49" t="s">
        <v>357</v>
      </c>
      <c r="V49">
        <v>1817</v>
      </c>
    </row>
    <row r="50" spans="1:22" x14ac:dyDescent="0.25">
      <c r="A50" t="e">
        <f ca="1">_xlfn.RANK.EQ(B50,OFFSET($B$2,Quiz!$I$3-1,0,Quiz!$I$4-Quiz!$I$3+1))</f>
        <v>#N/A</v>
      </c>
      <c r="B50">
        <f t="shared" ca="1" si="0"/>
        <v>0.25587141656186296</v>
      </c>
      <c r="C50">
        <v>49</v>
      </c>
      <c r="D50" t="s">
        <v>96</v>
      </c>
      <c r="E50" t="s">
        <v>97</v>
      </c>
      <c r="F50" t="s">
        <v>479</v>
      </c>
      <c r="G50" t="s">
        <v>480</v>
      </c>
      <c r="H50" t="s">
        <v>481</v>
      </c>
      <c r="I50">
        <v>1.78</v>
      </c>
      <c r="J50">
        <v>144</v>
      </c>
      <c r="K50" t="s">
        <v>482</v>
      </c>
      <c r="L50">
        <v>193</v>
      </c>
      <c r="M50">
        <v>558</v>
      </c>
      <c r="N50">
        <v>-29</v>
      </c>
      <c r="O50" t="s">
        <v>284</v>
      </c>
      <c r="P50" t="s">
        <v>272</v>
      </c>
      <c r="Q50" t="s">
        <v>273</v>
      </c>
      <c r="R50">
        <v>430</v>
      </c>
      <c r="S50">
        <v>2345</v>
      </c>
      <c r="T50">
        <v>7.31</v>
      </c>
      <c r="U50" t="s">
        <v>323</v>
      </c>
      <c r="V50">
        <v>1863</v>
      </c>
    </row>
    <row r="51" spans="1:22" x14ac:dyDescent="0.25">
      <c r="A51" t="e">
        <f ca="1">_xlfn.RANK.EQ(B51,OFFSET($B$2,Quiz!$I$3-1,0,Quiz!$I$4-Quiz!$I$3+1))</f>
        <v>#N/A</v>
      </c>
      <c r="B51">
        <f t="shared" ca="1" si="0"/>
        <v>0.50555240819711034</v>
      </c>
      <c r="C51">
        <v>50</v>
      </c>
      <c r="D51" t="s">
        <v>98</v>
      </c>
      <c r="E51" t="s">
        <v>99</v>
      </c>
      <c r="F51" t="s">
        <v>483</v>
      </c>
      <c r="G51">
        <v>668080</v>
      </c>
      <c r="H51" t="s">
        <v>484</v>
      </c>
      <c r="I51">
        <v>1.96</v>
      </c>
      <c r="J51">
        <v>141</v>
      </c>
      <c r="K51" t="s">
        <v>485</v>
      </c>
      <c r="L51">
        <v>217</v>
      </c>
      <c r="M51">
        <v>709</v>
      </c>
      <c r="N51">
        <v>-107</v>
      </c>
      <c r="O51" t="s">
        <v>486</v>
      </c>
      <c r="P51" t="s">
        <v>272</v>
      </c>
      <c r="Q51" t="s">
        <v>273</v>
      </c>
      <c r="R51">
        <v>505</v>
      </c>
      <c r="S51">
        <v>2875</v>
      </c>
      <c r="T51">
        <v>7.31</v>
      </c>
      <c r="U51" t="s">
        <v>323</v>
      </c>
      <c r="V51" t="s">
        <v>291</v>
      </c>
    </row>
    <row r="52" spans="1:22" x14ac:dyDescent="0.25">
      <c r="A52" t="e">
        <f ca="1">_xlfn.RANK.EQ(B52,OFFSET($B$2,Quiz!$I$3-1,0,Quiz!$I$4-Quiz!$I$3+1))</f>
        <v>#N/A</v>
      </c>
      <c r="B52">
        <f t="shared" ca="1" si="0"/>
        <v>0.97030308457888526</v>
      </c>
      <c r="C52">
        <v>51</v>
      </c>
      <c r="D52" t="s">
        <v>100</v>
      </c>
      <c r="E52" t="s">
        <v>101</v>
      </c>
      <c r="F52" t="s">
        <v>487</v>
      </c>
      <c r="G52" t="s">
        <v>488</v>
      </c>
      <c r="H52" t="s">
        <v>489</v>
      </c>
      <c r="I52">
        <v>2.0499999999999998</v>
      </c>
      <c r="J52">
        <v>138</v>
      </c>
      <c r="K52" t="s">
        <v>490</v>
      </c>
      <c r="M52">
        <v>834</v>
      </c>
      <c r="N52">
        <v>-103</v>
      </c>
      <c r="O52" t="s">
        <v>491</v>
      </c>
      <c r="P52" t="s">
        <v>272</v>
      </c>
      <c r="Q52" t="s">
        <v>273</v>
      </c>
      <c r="R52">
        <v>904</v>
      </c>
      <c r="S52">
        <v>1860</v>
      </c>
      <c r="T52">
        <v>6.6970000000000001</v>
      </c>
      <c r="U52" t="s">
        <v>286</v>
      </c>
      <c r="V52" t="s">
        <v>291</v>
      </c>
    </row>
    <row r="53" spans="1:22" x14ac:dyDescent="0.25">
      <c r="A53" t="e">
        <f ca="1">_xlfn.RANK.EQ(B53,OFFSET($B$2,Quiz!$I$3-1,0,Quiz!$I$4-Quiz!$I$3+1))</f>
        <v>#N/A</v>
      </c>
      <c r="B53">
        <f t="shared" ca="1" si="0"/>
        <v>0.22812869273307457</v>
      </c>
      <c r="C53">
        <v>52</v>
      </c>
      <c r="D53" t="s">
        <v>102</v>
      </c>
      <c r="E53" t="s">
        <v>103</v>
      </c>
      <c r="F53" t="s">
        <v>492</v>
      </c>
      <c r="G53" t="s">
        <v>493</v>
      </c>
      <c r="H53" t="s">
        <v>494</v>
      </c>
      <c r="I53">
        <v>2.1</v>
      </c>
      <c r="J53">
        <v>135</v>
      </c>
      <c r="K53" t="s">
        <v>495</v>
      </c>
      <c r="L53">
        <v>206</v>
      </c>
      <c r="M53">
        <v>869</v>
      </c>
      <c r="N53">
        <v>-190</v>
      </c>
      <c r="O53" t="s">
        <v>496</v>
      </c>
      <c r="P53" t="s">
        <v>272</v>
      </c>
      <c r="Q53" t="s">
        <v>273</v>
      </c>
      <c r="R53">
        <v>723</v>
      </c>
      <c r="S53">
        <v>1261</v>
      </c>
      <c r="T53">
        <v>6.24</v>
      </c>
      <c r="U53" t="s">
        <v>286</v>
      </c>
      <c r="V53">
        <v>1782</v>
      </c>
    </row>
    <row r="54" spans="1:22" x14ac:dyDescent="0.25">
      <c r="A54" t="e">
        <f ca="1">_xlfn.RANK.EQ(B54,OFFSET($B$2,Quiz!$I$3-1,0,Quiz!$I$4-Quiz!$I$3+1))</f>
        <v>#N/A</v>
      </c>
      <c r="B54">
        <f t="shared" ca="1" si="0"/>
        <v>0.80024622529491229</v>
      </c>
      <c r="C54">
        <v>53</v>
      </c>
      <c r="D54" t="s">
        <v>104</v>
      </c>
      <c r="E54" t="s">
        <v>105</v>
      </c>
      <c r="F54" t="s">
        <v>497</v>
      </c>
      <c r="G54">
        <v>940094</v>
      </c>
      <c r="H54" t="s">
        <v>498</v>
      </c>
      <c r="I54">
        <v>2.66</v>
      </c>
      <c r="J54">
        <v>133</v>
      </c>
      <c r="K54" t="s">
        <v>499</v>
      </c>
      <c r="L54">
        <v>198</v>
      </c>
      <c r="M54">
        <v>1008</v>
      </c>
      <c r="N54">
        <v>-295</v>
      </c>
      <c r="O54" t="s">
        <v>500</v>
      </c>
      <c r="P54" t="s">
        <v>272</v>
      </c>
      <c r="Q54" t="s">
        <v>285</v>
      </c>
      <c r="R54">
        <v>387</v>
      </c>
      <c r="S54">
        <v>457</v>
      </c>
      <c r="T54">
        <v>4.9400000000000004</v>
      </c>
      <c r="U54" t="s">
        <v>305</v>
      </c>
      <c r="V54">
        <v>1811</v>
      </c>
    </row>
    <row r="55" spans="1:22" x14ac:dyDescent="0.25">
      <c r="A55" t="e">
        <f ca="1">_xlfn.RANK.EQ(B55,OFFSET($B$2,Quiz!$I$3-1,0,Quiz!$I$4-Quiz!$I$3+1))</f>
        <v>#N/A</v>
      </c>
      <c r="B55">
        <f t="shared" ca="1" si="0"/>
        <v>0.20016807784681323</v>
      </c>
      <c r="C55">
        <v>54</v>
      </c>
      <c r="D55" t="s">
        <v>106</v>
      </c>
      <c r="E55" t="s">
        <v>107</v>
      </c>
      <c r="F55" t="s">
        <v>501</v>
      </c>
      <c r="G55" t="s">
        <v>502</v>
      </c>
      <c r="H55" t="s">
        <v>503</v>
      </c>
      <c r="J55">
        <v>130</v>
      </c>
      <c r="K55" t="s">
        <v>504</v>
      </c>
      <c r="L55">
        <v>216</v>
      </c>
      <c r="M55">
        <v>1170</v>
      </c>
      <c r="N55">
        <v>0</v>
      </c>
      <c r="O55" t="s">
        <v>505</v>
      </c>
      <c r="P55" t="s">
        <v>260</v>
      </c>
      <c r="Q55" t="s">
        <v>266</v>
      </c>
      <c r="R55">
        <v>161</v>
      </c>
      <c r="S55">
        <v>165</v>
      </c>
      <c r="T55">
        <v>5.8999999999999999E-3</v>
      </c>
      <c r="U55" t="s">
        <v>267</v>
      </c>
      <c r="V55">
        <v>1898</v>
      </c>
    </row>
    <row r="56" spans="1:22" x14ac:dyDescent="0.25">
      <c r="A56" t="e">
        <f ca="1">_xlfn.RANK.EQ(B56,OFFSET($B$2,Quiz!$I$3-1,0,Quiz!$I$4-Quiz!$I$3+1))</f>
        <v>#N/A</v>
      </c>
      <c r="B56">
        <f t="shared" ca="1" si="0"/>
        <v>0.44361452535304025</v>
      </c>
      <c r="C56">
        <v>55</v>
      </c>
      <c r="D56" t="s">
        <v>108</v>
      </c>
      <c r="E56" t="s">
        <v>109</v>
      </c>
      <c r="F56" t="s">
        <v>506</v>
      </c>
      <c r="G56" t="s">
        <v>507</v>
      </c>
      <c r="H56" t="s">
        <v>508</v>
      </c>
      <c r="I56">
        <v>0.79</v>
      </c>
      <c r="J56">
        <v>225</v>
      </c>
      <c r="K56" t="s">
        <v>509</v>
      </c>
      <c r="M56">
        <v>376</v>
      </c>
      <c r="N56">
        <v>-46</v>
      </c>
      <c r="O56">
        <v>1</v>
      </c>
      <c r="P56" t="s">
        <v>272</v>
      </c>
      <c r="Q56" t="s">
        <v>273</v>
      </c>
      <c r="R56">
        <v>302</v>
      </c>
      <c r="S56">
        <v>944</v>
      </c>
      <c r="T56">
        <v>1.879</v>
      </c>
      <c r="U56" t="s">
        <v>274</v>
      </c>
      <c r="V56">
        <v>1860</v>
      </c>
    </row>
    <row r="57" spans="1:22" x14ac:dyDescent="0.25">
      <c r="A57" t="e">
        <f ca="1">_xlfn.RANK.EQ(B57,OFFSET($B$2,Quiz!$I$3-1,0,Quiz!$I$4-Quiz!$I$3+1))</f>
        <v>#N/A</v>
      </c>
      <c r="B57">
        <f t="shared" ca="1" si="0"/>
        <v>0.40806431634561535</v>
      </c>
      <c r="C57">
        <v>56</v>
      </c>
      <c r="D57" t="s">
        <v>110</v>
      </c>
      <c r="E57" t="s">
        <v>111</v>
      </c>
      <c r="F57" t="s">
        <v>510</v>
      </c>
      <c r="G57" t="s">
        <v>511</v>
      </c>
      <c r="H57" t="s">
        <v>512</v>
      </c>
      <c r="I57">
        <v>0.89</v>
      </c>
      <c r="J57">
        <v>198</v>
      </c>
      <c r="K57" t="s">
        <v>513</v>
      </c>
      <c r="M57">
        <v>503</v>
      </c>
      <c r="N57">
        <v>-14</v>
      </c>
      <c r="O57">
        <v>2</v>
      </c>
      <c r="P57" t="s">
        <v>272</v>
      </c>
      <c r="Q57" t="s">
        <v>273</v>
      </c>
      <c r="R57">
        <v>1000</v>
      </c>
      <c r="S57">
        <v>2143</v>
      </c>
      <c r="T57">
        <v>3.51</v>
      </c>
      <c r="U57" t="s">
        <v>279</v>
      </c>
      <c r="V57">
        <v>1808</v>
      </c>
    </row>
    <row r="58" spans="1:22" x14ac:dyDescent="0.25">
      <c r="A58" t="e">
        <f ca="1">_xlfn.RANK.EQ(B58,OFFSET($B$2,Quiz!$I$3-1,0,Quiz!$I$4-Quiz!$I$3+1))</f>
        <v>#N/A</v>
      </c>
      <c r="B58">
        <f t="shared" ca="1" si="0"/>
        <v>0.77073597711590403</v>
      </c>
      <c r="C58">
        <v>57</v>
      </c>
      <c r="D58" t="s">
        <v>112</v>
      </c>
      <c r="E58" t="s">
        <v>113</v>
      </c>
      <c r="F58" t="s">
        <v>514</v>
      </c>
      <c r="G58" t="s">
        <v>515</v>
      </c>
      <c r="H58" t="s">
        <v>516</v>
      </c>
      <c r="I58">
        <v>1.1000000000000001</v>
      </c>
      <c r="J58">
        <v>169</v>
      </c>
      <c r="K58" t="s">
        <v>517</v>
      </c>
      <c r="M58">
        <v>538</v>
      </c>
      <c r="N58">
        <v>-48</v>
      </c>
      <c r="O58" t="s">
        <v>518</v>
      </c>
      <c r="P58" t="s">
        <v>272</v>
      </c>
      <c r="Q58" t="s">
        <v>273</v>
      </c>
      <c r="R58">
        <v>1193</v>
      </c>
      <c r="S58">
        <v>3737</v>
      </c>
      <c r="T58">
        <v>6.1459999999999999</v>
      </c>
      <c r="U58" t="s">
        <v>519</v>
      </c>
      <c r="V58">
        <v>1839</v>
      </c>
    </row>
    <row r="59" spans="1:22" x14ac:dyDescent="0.25">
      <c r="A59" t="e">
        <f ca="1">_xlfn.RANK.EQ(B59,OFFSET($B$2,Quiz!$I$3-1,0,Quiz!$I$4-Quiz!$I$3+1))</f>
        <v>#N/A</v>
      </c>
      <c r="B59">
        <f t="shared" ca="1" si="0"/>
        <v>0.60572148753325494</v>
      </c>
      <c r="C59">
        <v>58</v>
      </c>
      <c r="D59" t="s">
        <v>114</v>
      </c>
      <c r="E59" t="s">
        <v>115</v>
      </c>
      <c r="F59" t="s">
        <v>520</v>
      </c>
      <c r="G59" t="s">
        <v>521</v>
      </c>
      <c r="H59" t="s">
        <v>522</v>
      </c>
      <c r="I59">
        <v>1.1200000000000001</v>
      </c>
      <c r="K59" t="s">
        <v>523</v>
      </c>
      <c r="M59">
        <v>534</v>
      </c>
      <c r="N59">
        <v>-50</v>
      </c>
      <c r="O59" t="s">
        <v>524</v>
      </c>
      <c r="P59" t="s">
        <v>272</v>
      </c>
      <c r="Q59" t="s">
        <v>273</v>
      </c>
      <c r="R59">
        <v>1071</v>
      </c>
      <c r="S59">
        <v>3633</v>
      </c>
      <c r="T59">
        <v>6.6890000000000001</v>
      </c>
      <c r="U59" t="s">
        <v>519</v>
      </c>
      <c r="V59">
        <v>1803</v>
      </c>
    </row>
    <row r="60" spans="1:22" x14ac:dyDescent="0.25">
      <c r="A60" t="e">
        <f ca="1">_xlfn.RANK.EQ(B60,OFFSET($B$2,Quiz!$I$3-1,0,Quiz!$I$4-Quiz!$I$3+1))</f>
        <v>#N/A</v>
      </c>
      <c r="B60">
        <f t="shared" ca="1" si="0"/>
        <v>0.42135294962898906</v>
      </c>
      <c r="C60">
        <v>59</v>
      </c>
      <c r="D60" t="s">
        <v>116</v>
      </c>
      <c r="E60" t="s">
        <v>117</v>
      </c>
      <c r="F60" t="s">
        <v>525</v>
      </c>
      <c r="G60" t="s">
        <v>526</v>
      </c>
      <c r="H60" t="s">
        <v>527</v>
      </c>
      <c r="I60">
        <v>1.1299999999999999</v>
      </c>
      <c r="K60" t="s">
        <v>528</v>
      </c>
      <c r="M60">
        <v>527</v>
      </c>
      <c r="N60">
        <v>-50</v>
      </c>
      <c r="O60" t="s">
        <v>524</v>
      </c>
      <c r="P60" t="s">
        <v>272</v>
      </c>
      <c r="Q60" t="s">
        <v>273</v>
      </c>
      <c r="R60">
        <v>1204</v>
      </c>
      <c r="S60">
        <v>3563</v>
      </c>
      <c r="T60">
        <v>6.64</v>
      </c>
      <c r="U60" t="s">
        <v>519</v>
      </c>
      <c r="V60">
        <v>1885</v>
      </c>
    </row>
    <row r="61" spans="1:22" x14ac:dyDescent="0.25">
      <c r="A61" t="e">
        <f ca="1">_xlfn.RANK.EQ(B61,OFFSET($B$2,Quiz!$I$3-1,0,Quiz!$I$4-Quiz!$I$3+1))</f>
        <v>#N/A</v>
      </c>
      <c r="B61">
        <f t="shared" ca="1" si="0"/>
        <v>0.21270602465522015</v>
      </c>
      <c r="C61">
        <v>60</v>
      </c>
      <c r="D61" t="s">
        <v>118</v>
      </c>
      <c r="E61" t="s">
        <v>119</v>
      </c>
      <c r="F61" t="s">
        <v>529</v>
      </c>
      <c r="G61" t="s">
        <v>530</v>
      </c>
      <c r="H61" t="s">
        <v>531</v>
      </c>
      <c r="I61">
        <v>1.1399999999999999</v>
      </c>
      <c r="K61" t="s">
        <v>532</v>
      </c>
      <c r="M61">
        <v>533</v>
      </c>
      <c r="N61">
        <v>-50</v>
      </c>
      <c r="O61" t="s">
        <v>518</v>
      </c>
      <c r="P61" t="s">
        <v>272</v>
      </c>
      <c r="Q61" t="s">
        <v>273</v>
      </c>
      <c r="R61">
        <v>1294</v>
      </c>
      <c r="S61">
        <v>3373</v>
      </c>
      <c r="T61">
        <v>7.01</v>
      </c>
      <c r="U61" t="s">
        <v>519</v>
      </c>
      <c r="V61">
        <v>1885</v>
      </c>
    </row>
    <row r="62" spans="1:22" x14ac:dyDescent="0.25">
      <c r="A62" t="e">
        <f ca="1">_xlfn.RANK.EQ(B62,OFFSET($B$2,Quiz!$I$3-1,0,Quiz!$I$4-Quiz!$I$3+1))</f>
        <v>#N/A</v>
      </c>
      <c r="B62">
        <f t="shared" ca="1" si="0"/>
        <v>0.85987473768281664</v>
      </c>
      <c r="C62">
        <v>61</v>
      </c>
      <c r="D62" t="s">
        <v>120</v>
      </c>
      <c r="E62" t="s">
        <v>121</v>
      </c>
      <c r="F62" t="s">
        <v>533</v>
      </c>
      <c r="G62" t="s">
        <v>534</v>
      </c>
      <c r="H62" t="s">
        <v>535</v>
      </c>
      <c r="I62">
        <v>1.1299999999999999</v>
      </c>
      <c r="K62" t="s">
        <v>536</v>
      </c>
      <c r="M62">
        <v>540</v>
      </c>
      <c r="N62">
        <v>-50</v>
      </c>
      <c r="O62">
        <v>3</v>
      </c>
      <c r="P62" t="s">
        <v>272</v>
      </c>
      <c r="Q62" t="s">
        <v>273</v>
      </c>
      <c r="R62">
        <v>1373</v>
      </c>
      <c r="S62">
        <v>3273</v>
      </c>
      <c r="T62">
        <v>7.2640000000000002</v>
      </c>
      <c r="U62" t="s">
        <v>519</v>
      </c>
      <c r="V62">
        <v>1947</v>
      </c>
    </row>
    <row r="63" spans="1:22" x14ac:dyDescent="0.25">
      <c r="A63" t="e">
        <f ca="1">_xlfn.RANK.EQ(B63,OFFSET($B$2,Quiz!$I$3-1,0,Quiz!$I$4-Quiz!$I$3+1))</f>
        <v>#N/A</v>
      </c>
      <c r="B63">
        <f t="shared" ca="1" si="0"/>
        <v>0.84852204577700174</v>
      </c>
      <c r="C63">
        <v>62</v>
      </c>
      <c r="D63" t="s">
        <v>122</v>
      </c>
      <c r="E63" t="s">
        <v>123</v>
      </c>
      <c r="F63" t="s">
        <v>537</v>
      </c>
      <c r="G63" t="s">
        <v>538</v>
      </c>
      <c r="H63" t="s">
        <v>539</v>
      </c>
      <c r="I63">
        <v>1.17</v>
      </c>
      <c r="K63" t="s">
        <v>540</v>
      </c>
      <c r="M63">
        <v>545</v>
      </c>
      <c r="N63">
        <v>-50</v>
      </c>
      <c r="O63" t="s">
        <v>518</v>
      </c>
      <c r="P63" t="s">
        <v>272</v>
      </c>
      <c r="Q63" t="s">
        <v>273</v>
      </c>
      <c r="R63">
        <v>1345</v>
      </c>
      <c r="S63">
        <v>2076</v>
      </c>
      <c r="T63">
        <v>7.3529999999999998</v>
      </c>
      <c r="U63" t="s">
        <v>519</v>
      </c>
      <c r="V63">
        <v>1853</v>
      </c>
    </row>
    <row r="64" spans="1:22" x14ac:dyDescent="0.25">
      <c r="A64" t="e">
        <f ca="1">_xlfn.RANK.EQ(B64,OFFSET($B$2,Quiz!$I$3-1,0,Quiz!$I$4-Quiz!$I$3+1))</f>
        <v>#N/A</v>
      </c>
      <c r="B64">
        <f t="shared" ca="1" si="0"/>
        <v>0.35369682718173268</v>
      </c>
      <c r="C64">
        <v>63</v>
      </c>
      <c r="D64" t="s">
        <v>124</v>
      </c>
      <c r="E64" t="s">
        <v>125</v>
      </c>
      <c r="F64" t="s">
        <v>541</v>
      </c>
      <c r="G64" t="s">
        <v>542</v>
      </c>
      <c r="H64" t="s">
        <v>543</v>
      </c>
      <c r="I64">
        <v>1.2</v>
      </c>
      <c r="K64" t="s">
        <v>544</v>
      </c>
      <c r="M64">
        <v>547</v>
      </c>
      <c r="N64">
        <v>-50</v>
      </c>
      <c r="O64" t="s">
        <v>518</v>
      </c>
      <c r="P64" t="s">
        <v>272</v>
      </c>
      <c r="Q64" t="s">
        <v>273</v>
      </c>
      <c r="R64">
        <v>1095</v>
      </c>
      <c r="S64">
        <v>1800</v>
      </c>
      <c r="T64">
        <v>5.2439999999999998</v>
      </c>
      <c r="U64" t="s">
        <v>519</v>
      </c>
      <c r="V64">
        <v>1901</v>
      </c>
    </row>
    <row r="65" spans="1:22" x14ac:dyDescent="0.25">
      <c r="A65" t="e">
        <f ca="1">_xlfn.RANK.EQ(B65,OFFSET($B$2,Quiz!$I$3-1,0,Quiz!$I$4-Quiz!$I$3+1))</f>
        <v>#N/A</v>
      </c>
      <c r="B65">
        <f t="shared" ca="1" si="0"/>
        <v>0.45937814513017505</v>
      </c>
      <c r="C65">
        <v>64</v>
      </c>
      <c r="D65" t="s">
        <v>126</v>
      </c>
      <c r="E65" t="s">
        <v>127</v>
      </c>
      <c r="F65" t="s">
        <v>545</v>
      </c>
      <c r="G65" t="s">
        <v>546</v>
      </c>
      <c r="H65" t="s">
        <v>547</v>
      </c>
      <c r="I65">
        <v>1.2</v>
      </c>
      <c r="K65" t="s">
        <v>548</v>
      </c>
      <c r="M65">
        <v>593</v>
      </c>
      <c r="N65">
        <v>-50</v>
      </c>
      <c r="O65" t="s">
        <v>284</v>
      </c>
      <c r="P65" t="s">
        <v>272</v>
      </c>
      <c r="Q65" t="s">
        <v>273</v>
      </c>
      <c r="R65">
        <v>1586</v>
      </c>
      <c r="S65">
        <v>3523</v>
      </c>
      <c r="T65">
        <v>7.9009999999999998</v>
      </c>
      <c r="U65" t="s">
        <v>519</v>
      </c>
      <c r="V65">
        <v>1880</v>
      </c>
    </row>
    <row r="66" spans="1:22" x14ac:dyDescent="0.25">
      <c r="A66" t="e">
        <f ca="1">_xlfn.RANK.EQ(B66,OFFSET($B$2,Quiz!$I$3-1,0,Quiz!$I$4-Quiz!$I$3+1))</f>
        <v>#N/A</v>
      </c>
      <c r="B66">
        <f t="shared" ca="1" si="0"/>
        <v>0.57447712549051877</v>
      </c>
      <c r="C66">
        <v>65</v>
      </c>
      <c r="D66" t="s">
        <v>128</v>
      </c>
      <c r="E66" t="s">
        <v>129</v>
      </c>
      <c r="F66" t="s">
        <v>549</v>
      </c>
      <c r="G66" t="s">
        <v>550</v>
      </c>
      <c r="H66" t="s">
        <v>551</v>
      </c>
      <c r="I66">
        <v>1.2</v>
      </c>
      <c r="K66" t="s">
        <v>552</v>
      </c>
      <c r="M66">
        <v>566</v>
      </c>
      <c r="N66">
        <v>-50</v>
      </c>
      <c r="O66" t="s">
        <v>553</v>
      </c>
      <c r="P66" t="s">
        <v>272</v>
      </c>
      <c r="Q66" t="s">
        <v>273</v>
      </c>
      <c r="R66">
        <v>1629</v>
      </c>
      <c r="S66">
        <v>3503</v>
      </c>
      <c r="T66">
        <v>8.2189999999999994</v>
      </c>
      <c r="U66" t="s">
        <v>519</v>
      </c>
      <c r="V66">
        <v>1843</v>
      </c>
    </row>
    <row r="67" spans="1:22" x14ac:dyDescent="0.25">
      <c r="A67" t="e">
        <f ca="1">_xlfn.RANK.EQ(B67,OFFSET($B$2,Quiz!$I$3-1,0,Quiz!$I$4-Quiz!$I$3+1))</f>
        <v>#N/A</v>
      </c>
      <c r="B67">
        <f t="shared" ref="B67:B119" ca="1" si="1">RAND()</f>
        <v>0.84102860266773971</v>
      </c>
      <c r="C67">
        <v>66</v>
      </c>
      <c r="D67" t="s">
        <v>130</v>
      </c>
      <c r="E67" t="s">
        <v>131</v>
      </c>
      <c r="F67" t="s">
        <v>554</v>
      </c>
      <c r="G67" t="s">
        <v>555</v>
      </c>
      <c r="H67" t="s">
        <v>556</v>
      </c>
      <c r="I67">
        <v>1.22</v>
      </c>
      <c r="K67" t="s">
        <v>557</v>
      </c>
      <c r="M67">
        <v>573</v>
      </c>
      <c r="N67">
        <v>-50</v>
      </c>
      <c r="O67" t="s">
        <v>518</v>
      </c>
      <c r="P67" t="s">
        <v>272</v>
      </c>
      <c r="Q67" t="s">
        <v>273</v>
      </c>
      <c r="R67">
        <v>1685</v>
      </c>
      <c r="S67">
        <v>2840</v>
      </c>
      <c r="T67">
        <v>8.5510000000000002</v>
      </c>
      <c r="U67" t="s">
        <v>519</v>
      </c>
      <c r="V67">
        <v>1886</v>
      </c>
    </row>
    <row r="68" spans="1:22" x14ac:dyDescent="0.25">
      <c r="A68" t="e">
        <f ca="1">_xlfn.RANK.EQ(B68,OFFSET($B$2,Quiz!$I$3-1,0,Quiz!$I$4-Quiz!$I$3+1))</f>
        <v>#N/A</v>
      </c>
      <c r="B68">
        <f t="shared" ca="1" si="1"/>
        <v>0.30655637463403529</v>
      </c>
      <c r="C68">
        <v>67</v>
      </c>
      <c r="D68" t="s">
        <v>132</v>
      </c>
      <c r="E68" t="s">
        <v>133</v>
      </c>
      <c r="F68" t="s">
        <v>558</v>
      </c>
      <c r="G68" t="s">
        <v>559</v>
      </c>
      <c r="H68" t="s">
        <v>560</v>
      </c>
      <c r="I68">
        <v>1.23</v>
      </c>
      <c r="K68" t="s">
        <v>561</v>
      </c>
      <c r="M68">
        <v>581</v>
      </c>
      <c r="N68">
        <v>-50</v>
      </c>
      <c r="O68">
        <v>3</v>
      </c>
      <c r="P68" t="s">
        <v>272</v>
      </c>
      <c r="Q68" t="s">
        <v>273</v>
      </c>
      <c r="R68">
        <v>1747</v>
      </c>
      <c r="S68">
        <v>2973</v>
      </c>
      <c r="T68">
        <v>8.7949999999999999</v>
      </c>
      <c r="U68" t="s">
        <v>519</v>
      </c>
      <c r="V68">
        <v>1878</v>
      </c>
    </row>
    <row r="69" spans="1:22" x14ac:dyDescent="0.25">
      <c r="A69" t="e">
        <f ca="1">_xlfn.RANK.EQ(B69,OFFSET($B$2,Quiz!$I$3-1,0,Quiz!$I$4-Quiz!$I$3+1))</f>
        <v>#N/A</v>
      </c>
      <c r="B69">
        <f t="shared" ca="1" si="1"/>
        <v>0.27624360895974287</v>
      </c>
      <c r="C69">
        <v>68</v>
      </c>
      <c r="D69" t="s">
        <v>134</v>
      </c>
      <c r="E69" t="s">
        <v>135</v>
      </c>
      <c r="F69" t="s">
        <v>562</v>
      </c>
      <c r="G69" s="1">
        <v>0</v>
      </c>
      <c r="H69" t="s">
        <v>563</v>
      </c>
      <c r="I69">
        <v>1.24</v>
      </c>
      <c r="K69" t="s">
        <v>564</v>
      </c>
      <c r="M69">
        <v>589</v>
      </c>
      <c r="N69">
        <v>-50</v>
      </c>
      <c r="O69">
        <v>3</v>
      </c>
      <c r="P69" t="s">
        <v>272</v>
      </c>
      <c r="Q69" t="s">
        <v>273</v>
      </c>
      <c r="R69">
        <v>1770</v>
      </c>
      <c r="S69">
        <v>3141</v>
      </c>
      <c r="T69">
        <v>9.0660000000000007</v>
      </c>
      <c r="U69" t="s">
        <v>519</v>
      </c>
      <c r="V69">
        <v>1842</v>
      </c>
    </row>
    <row r="70" spans="1:22" x14ac:dyDescent="0.25">
      <c r="A70" t="e">
        <f ca="1">_xlfn.RANK.EQ(B70,OFFSET($B$2,Quiz!$I$3-1,0,Quiz!$I$4-Quiz!$I$3+1))</f>
        <v>#N/A</v>
      </c>
      <c r="B70">
        <f t="shared" ca="1" si="1"/>
        <v>0.45674304422207135</v>
      </c>
      <c r="C70">
        <v>69</v>
      </c>
      <c r="D70" t="s">
        <v>136</v>
      </c>
      <c r="E70" t="s">
        <v>137</v>
      </c>
      <c r="F70" t="s">
        <v>565</v>
      </c>
      <c r="G70" t="s">
        <v>566</v>
      </c>
      <c r="H70" t="s">
        <v>567</v>
      </c>
      <c r="I70">
        <v>1.25</v>
      </c>
      <c r="K70" t="s">
        <v>568</v>
      </c>
      <c r="M70">
        <v>597</v>
      </c>
      <c r="N70">
        <v>-50</v>
      </c>
      <c r="O70" t="s">
        <v>518</v>
      </c>
      <c r="P70" t="s">
        <v>272</v>
      </c>
      <c r="Q70" t="s">
        <v>273</v>
      </c>
      <c r="R70">
        <v>1818</v>
      </c>
      <c r="S70">
        <v>2223</v>
      </c>
      <c r="T70">
        <v>9.3209999999999997</v>
      </c>
      <c r="U70" t="s">
        <v>519</v>
      </c>
      <c r="V70">
        <v>1879</v>
      </c>
    </row>
    <row r="71" spans="1:22" x14ac:dyDescent="0.25">
      <c r="A71" t="e">
        <f ca="1">_xlfn.RANK.EQ(B71,OFFSET($B$2,Quiz!$I$3-1,0,Quiz!$I$4-Quiz!$I$3+1))</f>
        <v>#N/A</v>
      </c>
      <c r="B71">
        <f t="shared" ca="1" si="1"/>
        <v>0.32541655792111746</v>
      </c>
      <c r="C71">
        <v>70</v>
      </c>
      <c r="D71" t="s">
        <v>138</v>
      </c>
      <c r="E71" t="s">
        <v>139</v>
      </c>
      <c r="F71" t="s">
        <v>569</v>
      </c>
      <c r="G71" t="s">
        <v>570</v>
      </c>
      <c r="H71" t="s">
        <v>571</v>
      </c>
      <c r="I71">
        <v>1.1000000000000001</v>
      </c>
      <c r="K71" t="s">
        <v>572</v>
      </c>
      <c r="M71">
        <v>603</v>
      </c>
      <c r="N71">
        <v>-50</v>
      </c>
      <c r="O71" t="s">
        <v>518</v>
      </c>
      <c r="P71" t="s">
        <v>272</v>
      </c>
      <c r="Q71" t="s">
        <v>273</v>
      </c>
      <c r="R71">
        <v>1092</v>
      </c>
      <c r="S71">
        <v>1469</v>
      </c>
      <c r="T71">
        <v>6.57</v>
      </c>
      <c r="U71" t="s">
        <v>519</v>
      </c>
      <c r="V71">
        <v>1878</v>
      </c>
    </row>
    <row r="72" spans="1:22" x14ac:dyDescent="0.25">
      <c r="A72" t="e">
        <f ca="1">_xlfn.RANK.EQ(B72,OFFSET($B$2,Quiz!$I$3-1,0,Quiz!$I$4-Quiz!$I$3+1))</f>
        <v>#N/A</v>
      </c>
      <c r="B72">
        <f t="shared" ca="1" si="1"/>
        <v>0.85979120894880601</v>
      </c>
      <c r="C72">
        <v>71</v>
      </c>
      <c r="D72" t="s">
        <v>140</v>
      </c>
      <c r="E72" t="s">
        <v>141</v>
      </c>
      <c r="F72" t="s">
        <v>573</v>
      </c>
      <c r="G72" t="s">
        <v>574</v>
      </c>
      <c r="H72" t="s">
        <v>575</v>
      </c>
      <c r="I72">
        <v>1.27</v>
      </c>
      <c r="J72">
        <v>160</v>
      </c>
      <c r="K72" t="s">
        <v>576</v>
      </c>
      <c r="M72">
        <v>524</v>
      </c>
      <c r="N72">
        <v>-50</v>
      </c>
      <c r="O72">
        <v>3</v>
      </c>
      <c r="P72" t="s">
        <v>272</v>
      </c>
      <c r="Q72" t="s">
        <v>273</v>
      </c>
      <c r="R72">
        <v>1936</v>
      </c>
      <c r="S72">
        <v>3675</v>
      </c>
      <c r="T72">
        <v>9.8409999999999993</v>
      </c>
      <c r="U72" t="s">
        <v>519</v>
      </c>
      <c r="V72">
        <v>1907</v>
      </c>
    </row>
    <row r="73" spans="1:22" x14ac:dyDescent="0.25">
      <c r="A73" t="e">
        <f ca="1">_xlfn.RANK.EQ(B73,OFFSET($B$2,Quiz!$I$3-1,0,Quiz!$I$4-Quiz!$I$3+1))</f>
        <v>#N/A</v>
      </c>
      <c r="B73">
        <f t="shared" ca="1" si="1"/>
        <v>0.45825834555756351</v>
      </c>
      <c r="C73">
        <v>72</v>
      </c>
      <c r="D73" t="s">
        <v>142</v>
      </c>
      <c r="E73" t="s">
        <v>143</v>
      </c>
      <c r="F73" t="s">
        <v>577</v>
      </c>
      <c r="G73" t="s">
        <v>578</v>
      </c>
      <c r="H73" t="s">
        <v>579</v>
      </c>
      <c r="I73">
        <v>1.3</v>
      </c>
      <c r="J73">
        <v>150</v>
      </c>
      <c r="K73" t="s">
        <v>580</v>
      </c>
      <c r="M73">
        <v>659</v>
      </c>
      <c r="N73">
        <v>0</v>
      </c>
      <c r="O73" t="s">
        <v>524</v>
      </c>
      <c r="P73" t="s">
        <v>272</v>
      </c>
      <c r="Q73" t="s">
        <v>273</v>
      </c>
      <c r="R73">
        <v>2506</v>
      </c>
      <c r="S73">
        <v>4876</v>
      </c>
      <c r="T73">
        <v>13.31</v>
      </c>
      <c r="U73" t="s">
        <v>357</v>
      </c>
      <c r="V73">
        <v>1923</v>
      </c>
    </row>
    <row r="74" spans="1:22" x14ac:dyDescent="0.25">
      <c r="A74" t="e">
        <f ca="1">_xlfn.RANK.EQ(B74,OFFSET($B$2,Quiz!$I$3-1,0,Quiz!$I$4-Quiz!$I$3+1))</f>
        <v>#N/A</v>
      </c>
      <c r="B74">
        <f t="shared" ca="1" si="1"/>
        <v>0.90113743075474895</v>
      </c>
      <c r="C74">
        <v>73</v>
      </c>
      <c r="D74" t="s">
        <v>144</v>
      </c>
      <c r="E74" t="s">
        <v>145</v>
      </c>
      <c r="F74" t="s">
        <v>581</v>
      </c>
      <c r="G74" t="s">
        <v>582</v>
      </c>
      <c r="H74" t="s">
        <v>583</v>
      </c>
      <c r="I74">
        <v>1.5</v>
      </c>
      <c r="J74">
        <v>138</v>
      </c>
      <c r="K74" t="s">
        <v>446</v>
      </c>
      <c r="M74">
        <v>761</v>
      </c>
      <c r="N74">
        <v>-31</v>
      </c>
      <c r="O74" t="s">
        <v>447</v>
      </c>
      <c r="P74" t="s">
        <v>272</v>
      </c>
      <c r="Q74" t="s">
        <v>273</v>
      </c>
      <c r="R74">
        <v>3290</v>
      </c>
      <c r="S74">
        <v>5731</v>
      </c>
      <c r="T74">
        <v>16.649999999999999</v>
      </c>
      <c r="U74" t="s">
        <v>357</v>
      </c>
      <c r="V74">
        <v>1802</v>
      </c>
    </row>
    <row r="75" spans="1:22" x14ac:dyDescent="0.25">
      <c r="A75" t="e">
        <f ca="1">_xlfn.RANK.EQ(B75,OFFSET($B$2,Quiz!$I$3-1,0,Quiz!$I$4-Quiz!$I$3+1))</f>
        <v>#N/A</v>
      </c>
      <c r="B75">
        <f t="shared" ca="1" si="1"/>
        <v>0.48639872910584103</v>
      </c>
      <c r="C75">
        <v>74</v>
      </c>
      <c r="D75" t="s">
        <v>146</v>
      </c>
      <c r="E75" t="s">
        <v>147</v>
      </c>
      <c r="F75" t="s">
        <v>584</v>
      </c>
      <c r="G75" t="s">
        <v>585</v>
      </c>
      <c r="H75" t="s">
        <v>586</v>
      </c>
      <c r="I75">
        <v>2.36</v>
      </c>
      <c r="J75">
        <v>146</v>
      </c>
      <c r="K75" t="s">
        <v>587</v>
      </c>
      <c r="M75">
        <v>770</v>
      </c>
      <c r="N75">
        <v>-79</v>
      </c>
      <c r="O75" t="s">
        <v>336</v>
      </c>
      <c r="P75" t="s">
        <v>272</v>
      </c>
      <c r="Q75" t="s">
        <v>273</v>
      </c>
      <c r="R75">
        <v>3695</v>
      </c>
      <c r="S75">
        <v>5828</v>
      </c>
      <c r="T75">
        <v>19.25</v>
      </c>
      <c r="U75" t="s">
        <v>357</v>
      </c>
      <c r="V75">
        <v>1783</v>
      </c>
    </row>
    <row r="76" spans="1:22" x14ac:dyDescent="0.25">
      <c r="A76" t="e">
        <f ca="1">_xlfn.RANK.EQ(B76,OFFSET($B$2,Quiz!$I$3-1,0,Quiz!$I$4-Quiz!$I$3+1))</f>
        <v>#N/A</v>
      </c>
      <c r="B76">
        <f t="shared" ca="1" si="1"/>
        <v>0.75571413688018507</v>
      </c>
      <c r="C76">
        <v>75</v>
      </c>
      <c r="D76" t="s">
        <v>148</v>
      </c>
      <c r="E76" t="s">
        <v>149</v>
      </c>
      <c r="F76" t="s">
        <v>588</v>
      </c>
      <c r="G76" t="s">
        <v>589</v>
      </c>
      <c r="H76" t="s">
        <v>590</v>
      </c>
      <c r="I76">
        <v>1.9</v>
      </c>
      <c r="J76">
        <v>159</v>
      </c>
      <c r="K76" t="s">
        <v>591</v>
      </c>
      <c r="M76">
        <v>760</v>
      </c>
      <c r="N76">
        <v>-15</v>
      </c>
      <c r="O76" t="s">
        <v>456</v>
      </c>
      <c r="P76" t="s">
        <v>272</v>
      </c>
      <c r="Q76" t="s">
        <v>273</v>
      </c>
      <c r="R76">
        <v>3459</v>
      </c>
      <c r="S76">
        <v>5869</v>
      </c>
      <c r="T76">
        <v>21.02</v>
      </c>
      <c r="U76" t="s">
        <v>357</v>
      </c>
      <c r="V76">
        <v>1925</v>
      </c>
    </row>
    <row r="77" spans="1:22" x14ac:dyDescent="0.25">
      <c r="A77" t="e">
        <f ca="1">_xlfn.RANK.EQ(B77,OFFSET($B$2,Quiz!$I$3-1,0,Quiz!$I$4-Quiz!$I$3+1))</f>
        <v>#N/A</v>
      </c>
      <c r="B77">
        <f t="shared" ca="1" si="1"/>
        <v>0.87112210689516179</v>
      </c>
      <c r="C77">
        <v>76</v>
      </c>
      <c r="D77" t="s">
        <v>150</v>
      </c>
      <c r="E77" t="s">
        <v>151</v>
      </c>
      <c r="F77" t="s">
        <v>592</v>
      </c>
      <c r="G77">
        <v>266696</v>
      </c>
      <c r="H77" t="s">
        <v>593</v>
      </c>
      <c r="I77">
        <v>2.2000000000000002</v>
      </c>
      <c r="J77">
        <v>128</v>
      </c>
      <c r="K77" t="s">
        <v>591</v>
      </c>
      <c r="M77">
        <v>840</v>
      </c>
      <c r="N77">
        <v>-106</v>
      </c>
      <c r="O77" t="s">
        <v>594</v>
      </c>
      <c r="P77" t="s">
        <v>272</v>
      </c>
      <c r="Q77" t="s">
        <v>273</v>
      </c>
      <c r="R77">
        <v>3306</v>
      </c>
      <c r="S77">
        <v>5285</v>
      </c>
      <c r="T77">
        <v>22.61</v>
      </c>
      <c r="U77" t="s">
        <v>357</v>
      </c>
      <c r="V77">
        <v>1803</v>
      </c>
    </row>
    <row r="78" spans="1:22" x14ac:dyDescent="0.25">
      <c r="A78" t="e">
        <f ca="1">_xlfn.RANK.EQ(B78,OFFSET($B$2,Quiz!$I$3-1,0,Quiz!$I$4-Quiz!$I$3+1))</f>
        <v>#N/A</v>
      </c>
      <c r="B78">
        <f t="shared" ca="1" si="1"/>
        <v>0.14177596502157774</v>
      </c>
      <c r="C78">
        <v>77</v>
      </c>
      <c r="D78" t="s">
        <v>152</v>
      </c>
      <c r="E78" t="s">
        <v>153</v>
      </c>
      <c r="F78" t="s">
        <v>595</v>
      </c>
      <c r="G78">
        <v>175487</v>
      </c>
      <c r="H78" t="s">
        <v>596</v>
      </c>
      <c r="I78">
        <v>2.2000000000000002</v>
      </c>
      <c r="J78">
        <v>137</v>
      </c>
      <c r="K78" t="s">
        <v>460</v>
      </c>
      <c r="M78">
        <v>880</v>
      </c>
      <c r="N78">
        <v>-151</v>
      </c>
      <c r="O78" t="s">
        <v>597</v>
      </c>
      <c r="P78" t="s">
        <v>272</v>
      </c>
      <c r="Q78" t="s">
        <v>273</v>
      </c>
      <c r="R78">
        <v>2739</v>
      </c>
      <c r="S78">
        <v>4701</v>
      </c>
      <c r="T78">
        <v>22.65</v>
      </c>
      <c r="U78" t="s">
        <v>357</v>
      </c>
      <c r="V78">
        <v>1803</v>
      </c>
    </row>
    <row r="79" spans="1:22" x14ac:dyDescent="0.25">
      <c r="A79" t="e">
        <f ca="1">_xlfn.RANK.EQ(B79,OFFSET($B$2,Quiz!$I$3-1,0,Quiz!$I$4-Quiz!$I$3+1))</f>
        <v>#N/A</v>
      </c>
      <c r="B79">
        <f t="shared" ca="1" si="1"/>
        <v>0.70567549814999098</v>
      </c>
      <c r="C79">
        <v>78</v>
      </c>
      <c r="D79" t="s">
        <v>154</v>
      </c>
      <c r="E79" t="s">
        <v>155</v>
      </c>
      <c r="F79" t="s">
        <v>598</v>
      </c>
      <c r="G79" t="s">
        <v>599</v>
      </c>
      <c r="H79" t="s">
        <v>600</v>
      </c>
      <c r="I79">
        <v>2.2799999999999998</v>
      </c>
      <c r="J79">
        <v>128</v>
      </c>
      <c r="K79" t="s">
        <v>361</v>
      </c>
      <c r="L79">
        <v>175</v>
      </c>
      <c r="M79">
        <v>870</v>
      </c>
      <c r="N79">
        <v>-205</v>
      </c>
      <c r="O79" t="s">
        <v>601</v>
      </c>
      <c r="P79" t="s">
        <v>272</v>
      </c>
      <c r="Q79" t="s">
        <v>273</v>
      </c>
      <c r="R79">
        <v>2041</v>
      </c>
      <c r="S79">
        <v>4098</v>
      </c>
      <c r="T79">
        <v>21.09</v>
      </c>
      <c r="U79" t="s">
        <v>357</v>
      </c>
      <c r="V79" t="s">
        <v>291</v>
      </c>
    </row>
    <row r="80" spans="1:22" x14ac:dyDescent="0.25">
      <c r="A80" t="e">
        <f ca="1">_xlfn.RANK.EQ(B80,OFFSET($B$2,Quiz!$I$3-1,0,Quiz!$I$4-Quiz!$I$3+1))</f>
        <v>#N/A</v>
      </c>
      <c r="B80">
        <f t="shared" ca="1" si="1"/>
        <v>0.11319398439822004</v>
      </c>
      <c r="C80">
        <v>79</v>
      </c>
      <c r="D80" t="s">
        <v>156</v>
      </c>
      <c r="E80" t="s">
        <v>157</v>
      </c>
      <c r="F80" t="s">
        <v>602</v>
      </c>
      <c r="G80" t="s">
        <v>603</v>
      </c>
      <c r="H80" t="s">
        <v>604</v>
      </c>
      <c r="I80">
        <v>2.54</v>
      </c>
      <c r="J80">
        <v>144</v>
      </c>
      <c r="K80" t="s">
        <v>605</v>
      </c>
      <c r="L80">
        <v>166</v>
      </c>
      <c r="M80">
        <v>890</v>
      </c>
      <c r="N80">
        <v>-223</v>
      </c>
      <c r="O80" t="s">
        <v>606</v>
      </c>
      <c r="P80" t="s">
        <v>272</v>
      </c>
      <c r="Q80" t="s">
        <v>273</v>
      </c>
      <c r="R80">
        <v>1337</v>
      </c>
      <c r="S80">
        <v>3129</v>
      </c>
      <c r="T80">
        <v>19.3</v>
      </c>
      <c r="U80" t="s">
        <v>357</v>
      </c>
      <c r="V80" t="s">
        <v>291</v>
      </c>
    </row>
    <row r="81" spans="1:22" x14ac:dyDescent="0.25">
      <c r="A81" t="e">
        <f ca="1">_xlfn.RANK.EQ(B81,OFFSET($B$2,Quiz!$I$3-1,0,Quiz!$I$4-Quiz!$I$3+1))</f>
        <v>#N/A</v>
      </c>
      <c r="B81">
        <f t="shared" ca="1" si="1"/>
        <v>0.84747162003011645</v>
      </c>
      <c r="C81">
        <v>80</v>
      </c>
      <c r="D81" t="s">
        <v>158</v>
      </c>
      <c r="E81" t="s">
        <v>159</v>
      </c>
      <c r="F81" t="s">
        <v>607</v>
      </c>
      <c r="G81" t="s">
        <v>608</v>
      </c>
      <c r="H81" t="s">
        <v>609</v>
      </c>
      <c r="I81">
        <v>2</v>
      </c>
      <c r="J81">
        <v>149</v>
      </c>
      <c r="K81" t="s">
        <v>610</v>
      </c>
      <c r="L81">
        <v>155</v>
      </c>
      <c r="M81">
        <v>1007</v>
      </c>
      <c r="N81">
        <v>0</v>
      </c>
      <c r="O81" t="s">
        <v>611</v>
      </c>
      <c r="P81" t="s">
        <v>423</v>
      </c>
      <c r="Q81" t="s">
        <v>273</v>
      </c>
      <c r="R81">
        <v>234</v>
      </c>
      <c r="S81">
        <v>630</v>
      </c>
      <c r="T81">
        <v>13.534000000000001</v>
      </c>
      <c r="U81" t="s">
        <v>357</v>
      </c>
      <c r="V81" t="s">
        <v>291</v>
      </c>
    </row>
    <row r="82" spans="1:22" x14ac:dyDescent="0.25">
      <c r="A82" t="e">
        <f ca="1">_xlfn.RANK.EQ(B82,OFFSET($B$2,Quiz!$I$3-1,0,Quiz!$I$4-Quiz!$I$3+1))</f>
        <v>#N/A</v>
      </c>
      <c r="B82">
        <f t="shared" ca="1" si="1"/>
        <v>0.4113314378373133</v>
      </c>
      <c r="C82">
        <v>81</v>
      </c>
      <c r="D82" t="s">
        <v>160</v>
      </c>
      <c r="E82" t="s">
        <v>161</v>
      </c>
      <c r="F82" t="s">
        <v>612</v>
      </c>
      <c r="G82" t="s">
        <v>613</v>
      </c>
      <c r="H82" t="s">
        <v>614</v>
      </c>
      <c r="I82">
        <v>2.04</v>
      </c>
      <c r="J82">
        <v>148</v>
      </c>
      <c r="K82" t="s">
        <v>615</v>
      </c>
      <c r="L82">
        <v>196</v>
      </c>
      <c r="M82">
        <v>589</v>
      </c>
      <c r="N82">
        <v>-19</v>
      </c>
      <c r="O82" t="s">
        <v>322</v>
      </c>
      <c r="P82" t="s">
        <v>272</v>
      </c>
      <c r="Q82" t="s">
        <v>273</v>
      </c>
      <c r="R82">
        <v>577</v>
      </c>
      <c r="S82">
        <v>1746</v>
      </c>
      <c r="T82">
        <v>11.85</v>
      </c>
      <c r="U82" t="s">
        <v>323</v>
      </c>
      <c r="V82">
        <v>1861</v>
      </c>
    </row>
    <row r="83" spans="1:22" x14ac:dyDescent="0.25">
      <c r="A83" t="e">
        <f ca="1">_xlfn.RANK.EQ(B83,OFFSET($B$2,Quiz!$I$3-1,0,Quiz!$I$4-Quiz!$I$3+1))</f>
        <v>#N/A</v>
      </c>
      <c r="B83">
        <f t="shared" ca="1" si="1"/>
        <v>0.54498978921442875</v>
      </c>
      <c r="C83">
        <v>82</v>
      </c>
      <c r="D83" t="s">
        <v>162</v>
      </c>
      <c r="E83" t="s">
        <v>163</v>
      </c>
      <c r="F83" t="s">
        <v>616</v>
      </c>
      <c r="G83">
        <v>575961</v>
      </c>
      <c r="H83" t="s">
        <v>617</v>
      </c>
      <c r="I83">
        <v>2.33</v>
      </c>
      <c r="J83">
        <v>147</v>
      </c>
      <c r="K83" t="s">
        <v>618</v>
      </c>
      <c r="L83">
        <v>202</v>
      </c>
      <c r="M83">
        <v>716</v>
      </c>
      <c r="N83">
        <v>-35</v>
      </c>
      <c r="O83" t="s">
        <v>486</v>
      </c>
      <c r="P83" t="s">
        <v>272</v>
      </c>
      <c r="Q83" t="s">
        <v>273</v>
      </c>
      <c r="R83">
        <v>601</v>
      </c>
      <c r="S83">
        <v>2022</v>
      </c>
      <c r="T83">
        <v>11.34</v>
      </c>
      <c r="U83" t="s">
        <v>323</v>
      </c>
      <c r="V83" t="s">
        <v>291</v>
      </c>
    </row>
    <row r="84" spans="1:22" x14ac:dyDescent="0.25">
      <c r="A84" t="e">
        <f ca="1">_xlfn.RANK.EQ(B84,OFFSET($B$2,Quiz!$I$3-1,0,Quiz!$I$4-Quiz!$I$3+1))</f>
        <v>#N/A</v>
      </c>
      <c r="B84">
        <f t="shared" ca="1" si="1"/>
        <v>0.39496238819353791</v>
      </c>
      <c r="C84">
        <v>83</v>
      </c>
      <c r="D84" t="s">
        <v>164</v>
      </c>
      <c r="E84" t="s">
        <v>165</v>
      </c>
      <c r="F84" t="s">
        <v>619</v>
      </c>
      <c r="G84" t="s">
        <v>620</v>
      </c>
      <c r="H84" t="s">
        <v>621</v>
      </c>
      <c r="I84">
        <v>2.02</v>
      </c>
      <c r="J84">
        <v>146</v>
      </c>
      <c r="K84" t="s">
        <v>622</v>
      </c>
      <c r="M84">
        <v>703</v>
      </c>
      <c r="N84">
        <v>-91</v>
      </c>
      <c r="O84" t="s">
        <v>491</v>
      </c>
      <c r="P84" t="s">
        <v>272</v>
      </c>
      <c r="Q84" t="s">
        <v>273</v>
      </c>
      <c r="R84">
        <v>544</v>
      </c>
      <c r="S84">
        <v>1837</v>
      </c>
      <c r="T84">
        <v>9.7799999999999994</v>
      </c>
      <c r="U84" t="s">
        <v>323</v>
      </c>
      <c r="V84" t="s">
        <v>291</v>
      </c>
    </row>
    <row r="85" spans="1:22" x14ac:dyDescent="0.25">
      <c r="A85" t="e">
        <f ca="1">_xlfn.RANK.EQ(B85,OFFSET($B$2,Quiz!$I$3-1,0,Quiz!$I$4-Quiz!$I$3+1))</f>
        <v>#N/A</v>
      </c>
      <c r="B85">
        <f t="shared" ca="1" si="1"/>
        <v>0.46688883876783083</v>
      </c>
      <c r="C85">
        <v>84</v>
      </c>
      <c r="D85" t="s">
        <v>166</v>
      </c>
      <c r="E85" t="s">
        <v>167</v>
      </c>
      <c r="F85" t="s">
        <v>623</v>
      </c>
      <c r="G85" t="s">
        <v>624</v>
      </c>
      <c r="H85" t="s">
        <v>625</v>
      </c>
      <c r="I85">
        <v>2</v>
      </c>
      <c r="K85" t="s">
        <v>626</v>
      </c>
      <c r="M85">
        <v>812</v>
      </c>
      <c r="N85">
        <v>-183</v>
      </c>
      <c r="O85" t="s">
        <v>417</v>
      </c>
      <c r="P85" t="s">
        <v>272</v>
      </c>
      <c r="Q85" t="s">
        <v>273</v>
      </c>
      <c r="R85">
        <v>527</v>
      </c>
      <c r="S85">
        <v>1235</v>
      </c>
      <c r="T85">
        <v>9.1959999999999997</v>
      </c>
      <c r="U85" t="s">
        <v>286</v>
      </c>
      <c r="V85">
        <v>1898</v>
      </c>
    </row>
    <row r="86" spans="1:22" x14ac:dyDescent="0.25">
      <c r="A86" t="e">
        <f ca="1">_xlfn.RANK.EQ(B86,OFFSET($B$2,Quiz!$I$3-1,0,Quiz!$I$4-Quiz!$I$3+1))</f>
        <v>#N/A</v>
      </c>
      <c r="B86">
        <f t="shared" ca="1" si="1"/>
        <v>0.24508043789940659</v>
      </c>
      <c r="C86">
        <v>85</v>
      </c>
      <c r="D86" t="s">
        <v>168</v>
      </c>
      <c r="E86" t="s">
        <v>169</v>
      </c>
      <c r="F86" t="s">
        <v>627</v>
      </c>
      <c r="G86" t="s">
        <v>628</v>
      </c>
      <c r="H86" t="s">
        <v>629</v>
      </c>
      <c r="I86">
        <v>2.2000000000000002</v>
      </c>
      <c r="K86" t="s">
        <v>630</v>
      </c>
      <c r="M86">
        <v>920</v>
      </c>
      <c r="N86">
        <v>-270</v>
      </c>
      <c r="O86" t="s">
        <v>631</v>
      </c>
      <c r="P86" t="s">
        <v>272</v>
      </c>
      <c r="Q86" t="s">
        <v>285</v>
      </c>
      <c r="R86">
        <v>575</v>
      </c>
      <c r="U86" t="s">
        <v>305</v>
      </c>
      <c r="V86">
        <v>1940</v>
      </c>
    </row>
    <row r="87" spans="1:22" x14ac:dyDescent="0.25">
      <c r="A87" t="e">
        <f ca="1">_xlfn.RANK.EQ(B87,OFFSET($B$2,Quiz!$I$3-1,0,Quiz!$I$4-Quiz!$I$3+1))</f>
        <v>#N/A</v>
      </c>
      <c r="B87">
        <f t="shared" ca="1" si="1"/>
        <v>0.82005636925374559</v>
      </c>
      <c r="C87">
        <v>86</v>
      </c>
      <c r="D87" t="s">
        <v>170</v>
      </c>
      <c r="E87" t="s">
        <v>171</v>
      </c>
      <c r="F87" t="s">
        <v>632</v>
      </c>
      <c r="G87">
        <v>428296</v>
      </c>
      <c r="H87" t="s">
        <v>633</v>
      </c>
      <c r="J87">
        <v>145</v>
      </c>
      <c r="M87">
        <v>1037</v>
      </c>
      <c r="O87">
        <v>2</v>
      </c>
      <c r="P87" t="s">
        <v>260</v>
      </c>
      <c r="Q87" t="s">
        <v>266</v>
      </c>
      <c r="R87">
        <v>202</v>
      </c>
      <c r="S87">
        <v>211</v>
      </c>
      <c r="T87">
        <v>9.7300000000000008E-3</v>
      </c>
      <c r="U87" t="s">
        <v>267</v>
      </c>
      <c r="V87">
        <v>1900</v>
      </c>
    </row>
    <row r="88" spans="1:22" x14ac:dyDescent="0.25">
      <c r="A88" t="e">
        <f ca="1">_xlfn.RANK.EQ(B88,OFFSET($B$2,Quiz!$I$3-1,0,Quiz!$I$4-Quiz!$I$3+1))</f>
        <v>#N/A</v>
      </c>
      <c r="B88">
        <f t="shared" ca="1" si="1"/>
        <v>0.89603125700339936</v>
      </c>
      <c r="C88">
        <v>87</v>
      </c>
      <c r="D88" t="s">
        <v>172</v>
      </c>
      <c r="E88" t="s">
        <v>173</v>
      </c>
      <c r="F88" t="s">
        <v>634</v>
      </c>
      <c r="G88">
        <v>420066</v>
      </c>
      <c r="H88" t="s">
        <v>635</v>
      </c>
      <c r="I88">
        <v>0.7</v>
      </c>
      <c r="K88" t="s">
        <v>636</v>
      </c>
      <c r="M88">
        <v>380</v>
      </c>
      <c r="O88">
        <v>1</v>
      </c>
      <c r="P88" t="s">
        <v>272</v>
      </c>
      <c r="Q88" t="s">
        <v>273</v>
      </c>
      <c r="U88" t="s">
        <v>274</v>
      </c>
      <c r="V88">
        <v>1939</v>
      </c>
    </row>
    <row r="89" spans="1:22" x14ac:dyDescent="0.25">
      <c r="A89" t="e">
        <f ca="1">_xlfn.RANK.EQ(B89,OFFSET($B$2,Quiz!$I$3-1,0,Quiz!$I$4-Quiz!$I$3+1))</f>
        <v>#N/A</v>
      </c>
      <c r="B89">
        <f t="shared" ca="1" si="1"/>
        <v>0.79756141662367497</v>
      </c>
      <c r="C89">
        <v>88</v>
      </c>
      <c r="D89" t="s">
        <v>174</v>
      </c>
      <c r="E89" t="s">
        <v>175</v>
      </c>
      <c r="F89" t="s">
        <v>637</v>
      </c>
      <c r="G89" t="s">
        <v>638</v>
      </c>
      <c r="H89" t="s">
        <v>639</v>
      </c>
      <c r="I89">
        <v>0.9</v>
      </c>
      <c r="K89" t="s">
        <v>640</v>
      </c>
      <c r="M89">
        <v>509</v>
      </c>
      <c r="O89">
        <v>2</v>
      </c>
      <c r="P89" t="s">
        <v>272</v>
      </c>
      <c r="Q89" t="s">
        <v>273</v>
      </c>
      <c r="R89">
        <v>973</v>
      </c>
      <c r="S89">
        <v>2010</v>
      </c>
      <c r="T89">
        <v>5</v>
      </c>
      <c r="U89" t="s">
        <v>279</v>
      </c>
      <c r="V89">
        <v>1898</v>
      </c>
    </row>
    <row r="90" spans="1:22" x14ac:dyDescent="0.25">
      <c r="A90" t="e">
        <f ca="1">_xlfn.RANK.EQ(B90,OFFSET($B$2,Quiz!$I$3-1,0,Quiz!$I$4-Quiz!$I$3+1))</f>
        <v>#N/A</v>
      </c>
      <c r="B90">
        <f t="shared" ca="1" si="1"/>
        <v>9.0117607588773962E-2</v>
      </c>
      <c r="C90">
        <v>89</v>
      </c>
      <c r="D90" t="s">
        <v>176</v>
      </c>
      <c r="E90" t="s">
        <v>177</v>
      </c>
      <c r="F90" t="s">
        <v>641</v>
      </c>
      <c r="G90" t="s">
        <v>642</v>
      </c>
      <c r="H90" t="s">
        <v>643</v>
      </c>
      <c r="I90">
        <v>1.1000000000000001</v>
      </c>
      <c r="K90" t="s">
        <v>644</v>
      </c>
      <c r="M90">
        <v>499</v>
      </c>
      <c r="O90">
        <v>3</v>
      </c>
      <c r="P90" t="s">
        <v>272</v>
      </c>
      <c r="Q90" t="s">
        <v>273</v>
      </c>
      <c r="R90">
        <v>1323</v>
      </c>
      <c r="S90">
        <v>3473</v>
      </c>
      <c r="T90">
        <v>10.07</v>
      </c>
      <c r="U90" t="s">
        <v>645</v>
      </c>
      <c r="V90">
        <v>1899</v>
      </c>
    </row>
    <row r="91" spans="1:22" x14ac:dyDescent="0.25">
      <c r="A91" t="e">
        <f ca="1">_xlfn.RANK.EQ(B91,OFFSET($B$2,Quiz!$I$3-1,0,Quiz!$I$4-Quiz!$I$3+1))</f>
        <v>#N/A</v>
      </c>
      <c r="B91">
        <f t="shared" ca="1" si="1"/>
        <v>0.72050451356826117</v>
      </c>
      <c r="C91">
        <v>90</v>
      </c>
      <c r="D91" t="s">
        <v>178</v>
      </c>
      <c r="E91" t="s">
        <v>179</v>
      </c>
      <c r="F91" t="s">
        <v>646</v>
      </c>
      <c r="G91" t="s">
        <v>647</v>
      </c>
      <c r="H91" t="s">
        <v>648</v>
      </c>
      <c r="I91">
        <v>1.3</v>
      </c>
      <c r="K91" t="s">
        <v>626</v>
      </c>
      <c r="M91">
        <v>587</v>
      </c>
      <c r="O91" t="s">
        <v>524</v>
      </c>
      <c r="P91" t="s">
        <v>272</v>
      </c>
      <c r="Q91" t="s">
        <v>273</v>
      </c>
      <c r="R91">
        <v>2023</v>
      </c>
      <c r="S91">
        <v>5093</v>
      </c>
      <c r="T91">
        <v>11.724</v>
      </c>
      <c r="U91" t="s">
        <v>645</v>
      </c>
      <c r="V91">
        <v>1828</v>
      </c>
    </row>
    <row r="92" spans="1:22" x14ac:dyDescent="0.25">
      <c r="A92" t="e">
        <f ca="1">_xlfn.RANK.EQ(B92,OFFSET($B$2,Quiz!$I$3-1,0,Quiz!$I$4-Quiz!$I$3+1))</f>
        <v>#N/A</v>
      </c>
      <c r="B92">
        <f t="shared" ca="1" si="1"/>
        <v>0.26535048636103831</v>
      </c>
      <c r="C92">
        <v>91</v>
      </c>
      <c r="D92" t="s">
        <v>180</v>
      </c>
      <c r="E92" t="s">
        <v>181</v>
      </c>
      <c r="F92" t="s">
        <v>649</v>
      </c>
      <c r="G92" t="s">
        <v>650</v>
      </c>
      <c r="H92" t="s">
        <v>651</v>
      </c>
      <c r="I92">
        <v>1.5</v>
      </c>
      <c r="K92" t="s">
        <v>652</v>
      </c>
      <c r="M92">
        <v>568</v>
      </c>
      <c r="O92" t="s">
        <v>653</v>
      </c>
      <c r="P92" t="s">
        <v>272</v>
      </c>
      <c r="Q92" t="s">
        <v>273</v>
      </c>
      <c r="R92">
        <v>1845</v>
      </c>
      <c r="S92">
        <v>4273</v>
      </c>
      <c r="T92">
        <v>15.37</v>
      </c>
      <c r="U92" t="s">
        <v>645</v>
      </c>
      <c r="V92">
        <v>1913</v>
      </c>
    </row>
    <row r="93" spans="1:22" x14ac:dyDescent="0.25">
      <c r="A93" t="e">
        <f ca="1">_xlfn.RANK.EQ(B93,OFFSET($B$2,Quiz!$I$3-1,0,Quiz!$I$4-Quiz!$I$3+1))</f>
        <v>#N/A</v>
      </c>
      <c r="B93">
        <f t="shared" ca="1" si="1"/>
        <v>0.96290160775748945</v>
      </c>
      <c r="C93">
        <v>92</v>
      </c>
      <c r="D93" t="s">
        <v>182</v>
      </c>
      <c r="E93" t="s">
        <v>183</v>
      </c>
      <c r="F93" t="s">
        <v>654</v>
      </c>
      <c r="G93" t="s">
        <v>655</v>
      </c>
      <c r="H93" t="s">
        <v>656</v>
      </c>
      <c r="I93">
        <v>1.38</v>
      </c>
      <c r="K93" t="s">
        <v>657</v>
      </c>
      <c r="L93">
        <v>186</v>
      </c>
      <c r="M93">
        <v>598</v>
      </c>
      <c r="O93" t="s">
        <v>658</v>
      </c>
      <c r="P93" t="s">
        <v>272</v>
      </c>
      <c r="Q93" t="s">
        <v>273</v>
      </c>
      <c r="R93">
        <v>1408</v>
      </c>
      <c r="S93">
        <v>4200</v>
      </c>
      <c r="T93">
        <v>19.05</v>
      </c>
      <c r="U93" t="s">
        <v>645</v>
      </c>
      <c r="V93">
        <v>1789</v>
      </c>
    </row>
    <row r="94" spans="1:22" x14ac:dyDescent="0.25">
      <c r="A94" t="e">
        <f ca="1">_xlfn.RANK.EQ(B94,OFFSET($B$2,Quiz!$I$3-1,0,Quiz!$I$4-Quiz!$I$3+1))</f>
        <v>#N/A</v>
      </c>
      <c r="B94">
        <f t="shared" ca="1" si="1"/>
        <v>0.63820161466677428</v>
      </c>
      <c r="C94">
        <v>93</v>
      </c>
      <c r="D94" t="s">
        <v>184</v>
      </c>
      <c r="E94" t="s">
        <v>185</v>
      </c>
      <c r="F94" t="s">
        <v>659</v>
      </c>
      <c r="G94" t="s">
        <v>660</v>
      </c>
      <c r="H94" t="s">
        <v>661</v>
      </c>
      <c r="I94">
        <v>1.36</v>
      </c>
      <c r="K94" t="s">
        <v>662</v>
      </c>
      <c r="M94">
        <v>605</v>
      </c>
      <c r="O94" t="s">
        <v>663</v>
      </c>
      <c r="P94" t="s">
        <v>272</v>
      </c>
      <c r="Q94" t="s">
        <v>273</v>
      </c>
      <c r="R94">
        <v>917</v>
      </c>
      <c r="S94">
        <v>4273</v>
      </c>
      <c r="T94">
        <v>20.45</v>
      </c>
      <c r="U94" t="s">
        <v>645</v>
      </c>
      <c r="V94">
        <v>1940</v>
      </c>
    </row>
    <row r="95" spans="1:22" x14ac:dyDescent="0.25">
      <c r="A95" t="e">
        <f ca="1">_xlfn.RANK.EQ(B95,OFFSET($B$2,Quiz!$I$3-1,0,Quiz!$I$4-Quiz!$I$3+1))</f>
        <v>#N/A</v>
      </c>
      <c r="B95">
        <f t="shared" ca="1" si="1"/>
        <v>0.61402700819080935</v>
      </c>
      <c r="C95">
        <v>94</v>
      </c>
      <c r="D95" t="s">
        <v>186</v>
      </c>
      <c r="E95" t="s">
        <v>187</v>
      </c>
      <c r="F95" t="s">
        <v>664</v>
      </c>
      <c r="G95" t="s">
        <v>665</v>
      </c>
      <c r="H95" t="s">
        <v>666</v>
      </c>
      <c r="I95">
        <v>1.28</v>
      </c>
      <c r="K95" t="s">
        <v>667</v>
      </c>
      <c r="M95">
        <v>585</v>
      </c>
      <c r="O95" t="s">
        <v>663</v>
      </c>
      <c r="P95" t="s">
        <v>272</v>
      </c>
      <c r="Q95" t="s">
        <v>273</v>
      </c>
      <c r="R95">
        <v>913</v>
      </c>
      <c r="S95">
        <v>3503</v>
      </c>
      <c r="T95">
        <v>19.815999999999999</v>
      </c>
      <c r="U95" t="s">
        <v>645</v>
      </c>
      <c r="V95">
        <v>1940</v>
      </c>
    </row>
    <row r="96" spans="1:22" x14ac:dyDescent="0.25">
      <c r="A96" t="e">
        <f ca="1">_xlfn.RANK.EQ(B96,OFFSET($B$2,Quiz!$I$3-1,0,Quiz!$I$4-Quiz!$I$3+1))</f>
        <v>#N/A</v>
      </c>
      <c r="B96">
        <f t="shared" ca="1" si="1"/>
        <v>0.28846155177623622</v>
      </c>
      <c r="C96">
        <v>95</v>
      </c>
      <c r="D96" t="s">
        <v>188</v>
      </c>
      <c r="E96" t="s">
        <v>189</v>
      </c>
      <c r="F96" t="s">
        <v>668</v>
      </c>
      <c r="G96" t="s">
        <v>669</v>
      </c>
      <c r="H96" t="s">
        <v>670</v>
      </c>
      <c r="I96">
        <v>1.3</v>
      </c>
      <c r="K96" t="s">
        <v>671</v>
      </c>
      <c r="M96">
        <v>578</v>
      </c>
      <c r="O96" t="s">
        <v>672</v>
      </c>
      <c r="P96" t="s">
        <v>272</v>
      </c>
      <c r="Q96" t="s">
        <v>273</v>
      </c>
      <c r="R96">
        <v>1449</v>
      </c>
      <c r="S96">
        <v>2284</v>
      </c>
      <c r="U96" t="s">
        <v>645</v>
      </c>
      <c r="V96">
        <v>1944</v>
      </c>
    </row>
    <row r="97" spans="1:22" x14ac:dyDescent="0.25">
      <c r="A97" t="e">
        <f ca="1">_xlfn.RANK.EQ(B97,OFFSET($B$2,Quiz!$I$3-1,0,Quiz!$I$4-Quiz!$I$3+1))</f>
        <v>#N/A</v>
      </c>
      <c r="B97">
        <f t="shared" ca="1" si="1"/>
        <v>0.52258070194576089</v>
      </c>
      <c r="C97">
        <v>96</v>
      </c>
      <c r="D97" t="s">
        <v>190</v>
      </c>
      <c r="E97" t="s">
        <v>191</v>
      </c>
      <c r="F97" t="s">
        <v>673</v>
      </c>
      <c r="G97" t="s">
        <v>674</v>
      </c>
      <c r="H97" t="s">
        <v>675</v>
      </c>
      <c r="I97">
        <v>1.3</v>
      </c>
      <c r="K97" t="s">
        <v>536</v>
      </c>
      <c r="M97">
        <v>581</v>
      </c>
      <c r="O97" t="s">
        <v>676</v>
      </c>
      <c r="P97" t="s">
        <v>272</v>
      </c>
      <c r="Q97" t="s">
        <v>273</v>
      </c>
      <c r="R97">
        <v>1618</v>
      </c>
      <c r="S97">
        <v>3383</v>
      </c>
      <c r="T97">
        <v>13.51</v>
      </c>
      <c r="U97" t="s">
        <v>645</v>
      </c>
      <c r="V97">
        <v>1944</v>
      </c>
    </row>
    <row r="98" spans="1:22" x14ac:dyDescent="0.25">
      <c r="A98" t="e">
        <f ca="1">_xlfn.RANK.EQ(B98,OFFSET($B$2,Quiz!$I$3-1,0,Quiz!$I$4-Quiz!$I$3+1))</f>
        <v>#N/A</v>
      </c>
      <c r="B98">
        <f t="shared" ca="1" si="1"/>
        <v>0.92621566791296117</v>
      </c>
      <c r="C98">
        <v>97</v>
      </c>
      <c r="D98" t="s">
        <v>192</v>
      </c>
      <c r="E98" t="s">
        <v>193</v>
      </c>
      <c r="F98" t="s">
        <v>673</v>
      </c>
      <c r="G98" t="s">
        <v>677</v>
      </c>
      <c r="H98" t="s">
        <v>678</v>
      </c>
      <c r="I98">
        <v>1.3</v>
      </c>
      <c r="K98" t="s">
        <v>679</v>
      </c>
      <c r="M98">
        <v>601</v>
      </c>
      <c r="O98" t="s">
        <v>676</v>
      </c>
      <c r="P98" t="s">
        <v>272</v>
      </c>
      <c r="Q98" t="s">
        <v>273</v>
      </c>
      <c r="R98">
        <v>1323</v>
      </c>
      <c r="T98">
        <v>14.78</v>
      </c>
      <c r="U98" t="s">
        <v>645</v>
      </c>
      <c r="V98">
        <v>1949</v>
      </c>
    </row>
    <row r="99" spans="1:22" x14ac:dyDescent="0.25">
      <c r="A99" t="e">
        <f ca="1">_xlfn.RANK.EQ(B99,OFFSET($B$2,Quiz!$I$3-1,0,Quiz!$I$4-Quiz!$I$3+1))</f>
        <v>#N/A</v>
      </c>
      <c r="B99">
        <f t="shared" ca="1" si="1"/>
        <v>0.657462076057033</v>
      </c>
      <c r="C99">
        <v>98</v>
      </c>
      <c r="D99" t="s">
        <v>194</v>
      </c>
      <c r="E99" t="s">
        <v>195</v>
      </c>
      <c r="F99" t="s">
        <v>680</v>
      </c>
      <c r="G99" t="s">
        <v>681</v>
      </c>
      <c r="H99" t="s">
        <v>682</v>
      </c>
      <c r="I99">
        <v>1.3</v>
      </c>
      <c r="K99" t="s">
        <v>683</v>
      </c>
      <c r="M99">
        <v>608</v>
      </c>
      <c r="O99" t="s">
        <v>524</v>
      </c>
      <c r="P99" t="s">
        <v>272</v>
      </c>
      <c r="Q99" t="s">
        <v>273</v>
      </c>
      <c r="R99">
        <v>1173</v>
      </c>
      <c r="T99">
        <v>15.1</v>
      </c>
      <c r="U99" t="s">
        <v>645</v>
      </c>
      <c r="V99">
        <v>1950</v>
      </c>
    </row>
    <row r="100" spans="1:22" x14ac:dyDescent="0.25">
      <c r="A100" t="e">
        <f ca="1">_xlfn.RANK.EQ(B100,OFFSET($B$2,Quiz!$I$3-1,0,Quiz!$I$4-Quiz!$I$3+1))</f>
        <v>#N/A</v>
      </c>
      <c r="B100">
        <f t="shared" ca="1" si="1"/>
        <v>0.20828794345970225</v>
      </c>
      <c r="C100">
        <v>99</v>
      </c>
      <c r="D100" t="s">
        <v>196</v>
      </c>
      <c r="E100" t="s">
        <v>197</v>
      </c>
      <c r="F100" t="s">
        <v>684</v>
      </c>
      <c r="G100" t="s">
        <v>685</v>
      </c>
      <c r="H100" t="s">
        <v>686</v>
      </c>
      <c r="I100">
        <v>1.3</v>
      </c>
      <c r="M100">
        <v>619</v>
      </c>
      <c r="O100" t="s">
        <v>518</v>
      </c>
      <c r="P100" t="s">
        <v>272</v>
      </c>
      <c r="R100">
        <v>1133</v>
      </c>
      <c r="U100" t="s">
        <v>645</v>
      </c>
      <c r="V100">
        <v>1952</v>
      </c>
    </row>
    <row r="101" spans="1:22" x14ac:dyDescent="0.25">
      <c r="A101" t="e">
        <f ca="1">_xlfn.RANK.EQ(B101,OFFSET($B$2,Quiz!$I$3-1,0,Quiz!$I$4-Quiz!$I$3+1))</f>
        <v>#N/A</v>
      </c>
      <c r="B101">
        <f t="shared" ca="1" si="1"/>
        <v>9.3717299877662086E-2</v>
      </c>
      <c r="C101">
        <v>100</v>
      </c>
      <c r="D101" t="s">
        <v>198</v>
      </c>
      <c r="E101" t="s">
        <v>199</v>
      </c>
      <c r="F101" t="s">
        <v>687</v>
      </c>
      <c r="G101" t="s">
        <v>688</v>
      </c>
      <c r="H101" t="s">
        <v>689</v>
      </c>
      <c r="I101">
        <v>1.3</v>
      </c>
      <c r="M101">
        <v>627</v>
      </c>
      <c r="O101" t="s">
        <v>518</v>
      </c>
      <c r="R101">
        <v>1800</v>
      </c>
      <c r="U101" t="s">
        <v>645</v>
      </c>
      <c r="V101">
        <v>1952</v>
      </c>
    </row>
    <row r="102" spans="1:22" x14ac:dyDescent="0.25">
      <c r="A102" t="e">
        <f ca="1">_xlfn.RANK.EQ(B102,OFFSET($B$2,Quiz!$I$3-1,0,Quiz!$I$4-Quiz!$I$3+1))</f>
        <v>#N/A</v>
      </c>
      <c r="B102">
        <f t="shared" ca="1" si="1"/>
        <v>0.59973144666558031</v>
      </c>
      <c r="C102">
        <v>101</v>
      </c>
      <c r="D102" t="s">
        <v>200</v>
      </c>
      <c r="E102" t="s">
        <v>201</v>
      </c>
      <c r="F102" t="s">
        <v>690</v>
      </c>
      <c r="G102" t="s">
        <v>691</v>
      </c>
      <c r="H102" t="s">
        <v>692</v>
      </c>
      <c r="I102">
        <v>1.3</v>
      </c>
      <c r="M102">
        <v>635</v>
      </c>
      <c r="O102" t="s">
        <v>518</v>
      </c>
      <c r="R102">
        <v>1100</v>
      </c>
      <c r="U102" t="s">
        <v>645</v>
      </c>
      <c r="V102">
        <v>1955</v>
      </c>
    </row>
    <row r="103" spans="1:22" x14ac:dyDescent="0.25">
      <c r="A103" t="e">
        <f ca="1">_xlfn.RANK.EQ(B103,OFFSET($B$2,Quiz!$I$3-1,0,Quiz!$I$4-Quiz!$I$3+1))</f>
        <v>#N/A</v>
      </c>
      <c r="B103">
        <f t="shared" ca="1" si="1"/>
        <v>4.8511943130438384E-2</v>
      </c>
      <c r="C103">
        <v>102</v>
      </c>
      <c r="D103" t="s">
        <v>202</v>
      </c>
      <c r="E103" t="s">
        <v>203</v>
      </c>
      <c r="F103" t="s">
        <v>693</v>
      </c>
      <c r="G103" t="s">
        <v>694</v>
      </c>
      <c r="H103" t="s">
        <v>695</v>
      </c>
      <c r="I103">
        <v>1.3</v>
      </c>
      <c r="M103">
        <v>642</v>
      </c>
      <c r="O103" t="s">
        <v>518</v>
      </c>
      <c r="R103">
        <v>1100</v>
      </c>
      <c r="U103" t="s">
        <v>645</v>
      </c>
      <c r="V103">
        <v>1957</v>
      </c>
    </row>
    <row r="104" spans="1:22" x14ac:dyDescent="0.25">
      <c r="A104" t="e">
        <f ca="1">_xlfn.RANK.EQ(B104,OFFSET($B$2,Quiz!$I$3-1,0,Quiz!$I$4-Quiz!$I$3+1))</f>
        <v>#N/A</v>
      </c>
      <c r="B104">
        <f t="shared" ca="1" si="1"/>
        <v>0.41174551390642677</v>
      </c>
      <c r="C104">
        <v>103</v>
      </c>
      <c r="D104" t="s">
        <v>204</v>
      </c>
      <c r="E104" t="s">
        <v>205</v>
      </c>
      <c r="F104" t="s">
        <v>696</v>
      </c>
      <c r="G104" t="s">
        <v>697</v>
      </c>
      <c r="H104" t="s">
        <v>698</v>
      </c>
      <c r="I104">
        <v>1.3</v>
      </c>
      <c r="O104">
        <v>3</v>
      </c>
      <c r="R104">
        <v>1900</v>
      </c>
      <c r="U104" t="s">
        <v>357</v>
      </c>
      <c r="V104">
        <v>1961</v>
      </c>
    </row>
    <row r="105" spans="1:22" x14ac:dyDescent="0.25">
      <c r="A105" t="e">
        <f ca="1">_xlfn.RANK.EQ(B105,OFFSET($B$2,Quiz!$I$3-1,0,Quiz!$I$4-Quiz!$I$3+1))</f>
        <v>#N/A</v>
      </c>
      <c r="B105">
        <f t="shared" ca="1" si="1"/>
        <v>3.1590982151253555E-2</v>
      </c>
      <c r="C105">
        <v>104</v>
      </c>
      <c r="D105" t="s">
        <v>206</v>
      </c>
      <c r="E105" t="s">
        <v>207</v>
      </c>
      <c r="F105" t="s">
        <v>699</v>
      </c>
      <c r="G105" t="s">
        <v>700</v>
      </c>
      <c r="H105" t="s">
        <v>701</v>
      </c>
      <c r="O105">
        <v>4</v>
      </c>
      <c r="U105" t="s">
        <v>357</v>
      </c>
      <c r="V105">
        <v>1969</v>
      </c>
    </row>
    <row r="106" spans="1:22" x14ac:dyDescent="0.25">
      <c r="A106" t="e">
        <f ca="1">_xlfn.RANK.EQ(B106,OFFSET($B$2,Quiz!$I$3-1,0,Quiz!$I$4-Quiz!$I$3+1))</f>
        <v>#N/A</v>
      </c>
      <c r="B106">
        <f t="shared" ca="1" si="1"/>
        <v>0.53922493076083855</v>
      </c>
      <c r="C106">
        <v>105</v>
      </c>
      <c r="D106" t="s">
        <v>208</v>
      </c>
      <c r="E106" t="s">
        <v>209</v>
      </c>
      <c r="F106" t="s">
        <v>702</v>
      </c>
      <c r="G106" t="s">
        <v>703</v>
      </c>
      <c r="H106" t="s">
        <v>704</v>
      </c>
      <c r="U106" t="s">
        <v>357</v>
      </c>
      <c r="V106">
        <v>1967</v>
      </c>
    </row>
    <row r="107" spans="1:22" x14ac:dyDescent="0.25">
      <c r="A107" t="e">
        <f ca="1">_xlfn.RANK.EQ(B107,OFFSET($B$2,Quiz!$I$3-1,0,Quiz!$I$4-Quiz!$I$3+1))</f>
        <v>#N/A</v>
      </c>
      <c r="B107">
        <f t="shared" ca="1" si="1"/>
        <v>0.32889642258705798</v>
      </c>
      <c r="C107">
        <v>106</v>
      </c>
      <c r="D107" t="s">
        <v>210</v>
      </c>
      <c r="E107" t="s">
        <v>211</v>
      </c>
      <c r="F107" t="s">
        <v>705</v>
      </c>
      <c r="G107" t="s">
        <v>706</v>
      </c>
      <c r="H107" t="s">
        <v>707</v>
      </c>
      <c r="U107" t="s">
        <v>357</v>
      </c>
      <c r="V107">
        <v>1974</v>
      </c>
    </row>
    <row r="108" spans="1:22" x14ac:dyDescent="0.25">
      <c r="A108" t="e">
        <f ca="1">_xlfn.RANK.EQ(B108,OFFSET($B$2,Quiz!$I$3-1,0,Quiz!$I$4-Quiz!$I$3+1))</f>
        <v>#N/A</v>
      </c>
      <c r="B108">
        <f t="shared" ca="1" si="1"/>
        <v>0.97629697103361579</v>
      </c>
      <c r="C108">
        <v>107</v>
      </c>
      <c r="D108" t="s">
        <v>212</v>
      </c>
      <c r="E108" t="s">
        <v>213</v>
      </c>
      <c r="F108" t="s">
        <v>708</v>
      </c>
      <c r="G108" t="s">
        <v>709</v>
      </c>
      <c r="H108" t="s">
        <v>710</v>
      </c>
      <c r="U108" t="s">
        <v>357</v>
      </c>
      <c r="V108">
        <v>1976</v>
      </c>
    </row>
    <row r="109" spans="1:22" x14ac:dyDescent="0.25">
      <c r="A109" t="e">
        <f ca="1">_xlfn.RANK.EQ(B109,OFFSET($B$2,Quiz!$I$3-1,0,Quiz!$I$4-Quiz!$I$3+1))</f>
        <v>#N/A</v>
      </c>
      <c r="B109">
        <f t="shared" ca="1" si="1"/>
        <v>0.29891277629672552</v>
      </c>
      <c r="C109">
        <v>108</v>
      </c>
      <c r="D109" t="s">
        <v>214</v>
      </c>
      <c r="E109" t="s">
        <v>215</v>
      </c>
      <c r="F109" t="s">
        <v>711</v>
      </c>
      <c r="G109" t="s">
        <v>712</v>
      </c>
      <c r="H109" t="s">
        <v>713</v>
      </c>
      <c r="U109" t="s">
        <v>357</v>
      </c>
      <c r="V109">
        <v>1984</v>
      </c>
    </row>
    <row r="110" spans="1:22" x14ac:dyDescent="0.25">
      <c r="A110" t="e">
        <f ca="1">_xlfn.RANK.EQ(B110,OFFSET($B$2,Quiz!$I$3-1,0,Quiz!$I$4-Quiz!$I$3+1))</f>
        <v>#N/A</v>
      </c>
      <c r="B110">
        <f t="shared" ca="1" si="1"/>
        <v>0.64437975724427643</v>
      </c>
      <c r="C110">
        <v>109</v>
      </c>
      <c r="D110" t="s">
        <v>216</v>
      </c>
      <c r="E110" t="s">
        <v>217</v>
      </c>
      <c r="F110" t="s">
        <v>714</v>
      </c>
      <c r="G110" t="s">
        <v>715</v>
      </c>
      <c r="H110" t="s">
        <v>716</v>
      </c>
      <c r="U110" t="s">
        <v>357</v>
      </c>
      <c r="V110">
        <v>1982</v>
      </c>
    </row>
    <row r="111" spans="1:22" x14ac:dyDescent="0.25">
      <c r="A111" t="e">
        <f ca="1">_xlfn.RANK.EQ(B111,OFFSET($B$2,Quiz!$I$3-1,0,Quiz!$I$4-Quiz!$I$3+1))</f>
        <v>#N/A</v>
      </c>
      <c r="B111">
        <f t="shared" ca="1" si="1"/>
        <v>0.92927372392113217</v>
      </c>
      <c r="C111">
        <v>110</v>
      </c>
      <c r="D111" t="s">
        <v>218</v>
      </c>
      <c r="E111" t="s">
        <v>219</v>
      </c>
      <c r="F111" t="s">
        <v>717</v>
      </c>
      <c r="H111" t="s">
        <v>718</v>
      </c>
      <c r="U111" t="s">
        <v>357</v>
      </c>
      <c r="V111">
        <v>1994</v>
      </c>
    </row>
    <row r="112" spans="1:22" x14ac:dyDescent="0.25">
      <c r="A112" t="e">
        <f ca="1">_xlfn.RANK.EQ(B112,OFFSET($B$2,Quiz!$I$3-1,0,Quiz!$I$4-Quiz!$I$3+1))</f>
        <v>#N/A</v>
      </c>
      <c r="B112">
        <f t="shared" ca="1" si="1"/>
        <v>0.76703553926271462</v>
      </c>
      <c r="C112">
        <v>111</v>
      </c>
      <c r="D112" t="s">
        <v>220</v>
      </c>
      <c r="E112" t="s">
        <v>221</v>
      </c>
      <c r="F112" t="s">
        <v>719</v>
      </c>
      <c r="H112" t="s">
        <v>720</v>
      </c>
      <c r="U112" t="s">
        <v>357</v>
      </c>
      <c r="V112">
        <v>1994</v>
      </c>
    </row>
    <row r="113" spans="1:22" x14ac:dyDescent="0.25">
      <c r="A113" t="e">
        <f ca="1">_xlfn.RANK.EQ(B113,OFFSET($B$2,Quiz!$I$3-1,0,Quiz!$I$4-Quiz!$I$3+1))</f>
        <v>#N/A</v>
      </c>
      <c r="B113">
        <f t="shared" ca="1" si="1"/>
        <v>1.602123625304408E-2</v>
      </c>
      <c r="C113">
        <v>112</v>
      </c>
      <c r="D113" t="s">
        <v>222</v>
      </c>
      <c r="E113" t="s">
        <v>223</v>
      </c>
      <c r="F113" t="s">
        <v>721</v>
      </c>
      <c r="H113" t="s">
        <v>722</v>
      </c>
      <c r="U113" t="s">
        <v>357</v>
      </c>
      <c r="V113">
        <v>1996</v>
      </c>
    </row>
    <row r="114" spans="1:22" x14ac:dyDescent="0.25">
      <c r="A114" t="e">
        <f ca="1">_xlfn.RANK.EQ(B114,OFFSET($B$2,Quiz!$I$3-1,0,Quiz!$I$4-Quiz!$I$3+1))</f>
        <v>#N/A</v>
      </c>
      <c r="B114">
        <f t="shared" ca="1" si="1"/>
        <v>0.67132453861519359</v>
      </c>
      <c r="C114">
        <v>113</v>
      </c>
      <c r="D114" t="s">
        <v>224</v>
      </c>
      <c r="E114" t="s">
        <v>225</v>
      </c>
      <c r="F114" t="s">
        <v>723</v>
      </c>
      <c r="H114" t="s">
        <v>724</v>
      </c>
      <c r="U114" t="s">
        <v>725</v>
      </c>
      <c r="V114">
        <v>2003</v>
      </c>
    </row>
    <row r="115" spans="1:22" x14ac:dyDescent="0.25">
      <c r="A115" t="e">
        <f ca="1">_xlfn.RANK.EQ(B115,OFFSET($B$2,Quiz!$I$3-1,0,Quiz!$I$4-Quiz!$I$3+1))</f>
        <v>#N/A</v>
      </c>
      <c r="B115">
        <f t="shared" ca="1" si="1"/>
        <v>0.99241290398914284</v>
      </c>
      <c r="C115">
        <v>114</v>
      </c>
      <c r="D115" t="s">
        <v>226</v>
      </c>
      <c r="E115" t="s">
        <v>227</v>
      </c>
      <c r="F115" t="s">
        <v>726</v>
      </c>
      <c r="H115" t="s">
        <v>727</v>
      </c>
      <c r="U115" t="s">
        <v>725</v>
      </c>
      <c r="V115">
        <v>1998</v>
      </c>
    </row>
    <row r="116" spans="1:22" x14ac:dyDescent="0.25">
      <c r="A116" t="e">
        <f ca="1">_xlfn.RANK.EQ(B116,OFFSET($B$2,Quiz!$I$3-1,0,Quiz!$I$4-Quiz!$I$3+1))</f>
        <v>#N/A</v>
      </c>
      <c r="B116">
        <f t="shared" ca="1" si="1"/>
        <v>0.54136211626990771</v>
      </c>
      <c r="C116">
        <v>115</v>
      </c>
      <c r="D116" t="s">
        <v>228</v>
      </c>
      <c r="E116" t="s">
        <v>229</v>
      </c>
      <c r="F116" t="s">
        <v>728</v>
      </c>
      <c r="H116" t="s">
        <v>729</v>
      </c>
      <c r="U116" t="s">
        <v>725</v>
      </c>
      <c r="V116">
        <v>2003</v>
      </c>
    </row>
    <row r="117" spans="1:22" x14ac:dyDescent="0.25">
      <c r="A117" t="e">
        <f ca="1">_xlfn.RANK.EQ(B117,OFFSET($B$2,Quiz!$I$3-1,0,Quiz!$I$4-Quiz!$I$3+1))</f>
        <v>#N/A</v>
      </c>
      <c r="B117">
        <f t="shared" ca="1" si="1"/>
        <v>0.38113198240495949</v>
      </c>
      <c r="C117">
        <v>116</v>
      </c>
      <c r="D117" t="s">
        <v>230</v>
      </c>
      <c r="E117" t="s">
        <v>231</v>
      </c>
      <c r="F117" t="s">
        <v>730</v>
      </c>
      <c r="H117" t="s">
        <v>731</v>
      </c>
      <c r="U117" t="s">
        <v>725</v>
      </c>
      <c r="V117">
        <v>2000</v>
      </c>
    </row>
    <row r="118" spans="1:22" x14ac:dyDescent="0.25">
      <c r="A118" t="e">
        <f ca="1">_xlfn.RANK.EQ(B118,OFFSET($B$2,Quiz!$I$3-1,0,Quiz!$I$4-Quiz!$I$3+1))</f>
        <v>#N/A</v>
      </c>
      <c r="B118">
        <f t="shared" ca="1" si="1"/>
        <v>0.43835328045544641</v>
      </c>
      <c r="C118">
        <v>117</v>
      </c>
      <c r="D118" t="s">
        <v>232</v>
      </c>
      <c r="E118" t="s">
        <v>233</v>
      </c>
      <c r="F118" t="s">
        <v>732</v>
      </c>
      <c r="H118" t="s">
        <v>733</v>
      </c>
      <c r="U118" t="s">
        <v>725</v>
      </c>
      <c r="V118">
        <v>2010</v>
      </c>
    </row>
    <row r="119" spans="1:22" x14ac:dyDescent="0.25">
      <c r="A119" t="e">
        <f ca="1">_xlfn.RANK.EQ(B119,OFFSET($B$2,Quiz!$I$3-1,0,Quiz!$I$4-Quiz!$I$3+1))</f>
        <v>#N/A</v>
      </c>
      <c r="B119">
        <f t="shared" ca="1" si="1"/>
        <v>3.1155534609745406E-2</v>
      </c>
      <c r="C119">
        <v>118</v>
      </c>
      <c r="D119" t="s">
        <v>234</v>
      </c>
      <c r="E119" t="s">
        <v>235</v>
      </c>
      <c r="F119" t="s">
        <v>734</v>
      </c>
      <c r="H119" t="s">
        <v>735</v>
      </c>
      <c r="U119" t="s">
        <v>267</v>
      </c>
      <c r="V119">
        <v>2002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2D1E-BCE7-482D-AD45-85BA21CEA154}">
  <dimension ref="A1:I15"/>
  <sheetViews>
    <sheetView tabSelected="1" zoomScale="40" zoomScaleNormal="40" zoomScalePageLayoutView="50" workbookViewId="0">
      <selection activeCell="N2" sqref="N2"/>
    </sheetView>
  </sheetViews>
  <sheetFormatPr defaultRowHeight="15" x14ac:dyDescent="0.25"/>
  <cols>
    <col min="1" max="4" width="44.28515625" customWidth="1"/>
    <col min="5" max="5" width="6.28515625" style="7" bestFit="1" customWidth="1"/>
    <col min="6" max="6" width="7.28515625" style="7" bestFit="1" customWidth="1"/>
    <col min="7" max="7" width="3.7109375" style="7" bestFit="1" customWidth="1"/>
    <col min="8" max="8" width="37.140625" bestFit="1" customWidth="1"/>
  </cols>
  <sheetData>
    <row r="1" spans="1:9" ht="24" x14ac:dyDescent="0.4">
      <c r="A1" s="8" t="str">
        <f>_xlfn.CONCAT("Element Quiz ",I5)</f>
        <v>Element Quiz 1</v>
      </c>
      <c r="B1" s="8"/>
      <c r="C1" s="8" t="str">
        <f>_xlfn.CONCAT(A1, " ANSWER KEY")</f>
        <v>Element Quiz 1 ANSWER KEY</v>
      </c>
      <c r="D1" s="8"/>
    </row>
    <row r="2" spans="1:9" ht="24.75" thickBot="1" x14ac:dyDescent="0.45">
      <c r="A2" s="9" t="str">
        <f>_xlfn.CONCAT("(Version ",I6,")")</f>
        <v>(Version A)</v>
      </c>
      <c r="B2" s="9"/>
      <c r="C2" s="9" t="str">
        <f>A2</f>
        <v>(Version A)</v>
      </c>
      <c r="D2" s="9"/>
    </row>
    <row r="3" spans="1:9" ht="47.45" customHeight="1" thickBot="1" x14ac:dyDescent="0.55000000000000004">
      <c r="A3" s="5" t="s">
        <v>736</v>
      </c>
      <c r="B3" s="6" t="s">
        <v>737</v>
      </c>
      <c r="C3" s="5" t="s">
        <v>736</v>
      </c>
      <c r="D3" s="6" t="s">
        <v>737</v>
      </c>
      <c r="E3" s="7" t="s">
        <v>742</v>
      </c>
      <c r="F3" s="7" t="s">
        <v>745</v>
      </c>
      <c r="H3" s="4" t="s">
        <v>738</v>
      </c>
      <c r="I3" s="4">
        <v>1</v>
      </c>
    </row>
    <row r="4" spans="1:9" ht="47.45" customHeight="1" x14ac:dyDescent="0.5">
      <c r="A4" s="2" t="str">
        <f ca="1">IF(E4=0,C4,"")</f>
        <v xml:space="preserve"> F </v>
      </c>
      <c r="B4" s="3" t="str">
        <f ca="1">IF(E4=1,D4,"")</f>
        <v/>
      </c>
      <c r="C4" s="2" t="str">
        <f t="shared" ref="C4:C15" ca="1" si="0">VLOOKUP(F4,elements,2)</f>
        <v xml:space="preserve"> F </v>
      </c>
      <c r="D4" s="3" t="str">
        <f t="shared" ref="D4:D15" ca="1" si="1">VLOOKUP(F4,elements,3)</f>
        <v xml:space="preserve"> Fluorine</v>
      </c>
      <c r="E4" s="7">
        <f ca="1">RANDBETWEEN(0,1)</f>
        <v>0</v>
      </c>
      <c r="F4" s="7">
        <f ca="1">MATCH(G4,Data!$A$2:$A$119,0)</f>
        <v>9</v>
      </c>
      <c r="G4" s="7">
        <v>1</v>
      </c>
      <c r="H4" s="4" t="s">
        <v>739</v>
      </c>
      <c r="I4" s="4">
        <v>12</v>
      </c>
    </row>
    <row r="5" spans="1:9" ht="47.45" customHeight="1" x14ac:dyDescent="0.5">
      <c r="A5" s="2" t="str">
        <f t="shared" ref="A5:A15" ca="1" si="2">IF(E5=0,C5,"")</f>
        <v/>
      </c>
      <c r="B5" s="3" t="str">
        <f t="shared" ref="B5:B15" ca="1" si="3">IF(E5=1,D5,"")</f>
        <v xml:space="preserve"> Oxygen</v>
      </c>
      <c r="C5" s="2" t="str">
        <f t="shared" ca="1" si="0"/>
        <v xml:space="preserve"> O </v>
      </c>
      <c r="D5" s="3" t="str">
        <f t="shared" ca="1" si="1"/>
        <v xml:space="preserve"> Oxygen</v>
      </c>
      <c r="E5" s="7">
        <f t="shared" ref="E5:E15" ca="1" si="4">RANDBETWEEN(0,1)</f>
        <v>1</v>
      </c>
      <c r="F5" s="7">
        <f ca="1">MATCH(G5,Data!$A$2:$A$119,0)</f>
        <v>8</v>
      </c>
      <c r="G5" s="7">
        <v>2</v>
      </c>
      <c r="H5" s="4" t="s">
        <v>743</v>
      </c>
      <c r="I5" s="4">
        <v>1</v>
      </c>
    </row>
    <row r="6" spans="1:9" ht="47.45" customHeight="1" x14ac:dyDescent="0.5">
      <c r="A6" s="2" t="str">
        <f t="shared" ca="1" si="2"/>
        <v/>
      </c>
      <c r="B6" s="3" t="str">
        <f t="shared" ca="1" si="3"/>
        <v xml:space="preserve"> Beryllium</v>
      </c>
      <c r="C6" s="2" t="str">
        <f t="shared" ca="1" si="0"/>
        <v xml:space="preserve"> Be </v>
      </c>
      <c r="D6" s="3" t="str">
        <f t="shared" ca="1" si="1"/>
        <v xml:space="preserve"> Beryllium</v>
      </c>
      <c r="E6" s="7">
        <f t="shared" ca="1" si="4"/>
        <v>1</v>
      </c>
      <c r="F6" s="7">
        <f ca="1">MATCH(G6,Data!$A$2:$A$119,0)</f>
        <v>4</v>
      </c>
      <c r="G6" s="7">
        <v>3</v>
      </c>
      <c r="H6" s="4" t="s">
        <v>744</v>
      </c>
      <c r="I6" s="10" t="s">
        <v>746</v>
      </c>
    </row>
    <row r="7" spans="1:9" ht="47.45" customHeight="1" x14ac:dyDescent="0.5">
      <c r="A7" s="2" t="str">
        <f t="shared" ca="1" si="2"/>
        <v xml:space="preserve"> Li </v>
      </c>
      <c r="B7" s="3" t="str">
        <f t="shared" ca="1" si="3"/>
        <v/>
      </c>
      <c r="C7" s="2" t="str">
        <f t="shared" ca="1" si="0"/>
        <v xml:space="preserve"> Li </v>
      </c>
      <c r="D7" s="3" t="str">
        <f t="shared" ca="1" si="1"/>
        <v xml:space="preserve"> Lithium</v>
      </c>
      <c r="E7" s="7">
        <f t="shared" ca="1" si="4"/>
        <v>0</v>
      </c>
      <c r="F7" s="7">
        <f ca="1">MATCH(G7,Data!$A$2:$A$119,0)</f>
        <v>3</v>
      </c>
      <c r="G7" s="7">
        <v>4</v>
      </c>
      <c r="H7" s="4"/>
      <c r="I7" s="4"/>
    </row>
    <row r="8" spans="1:9" ht="47.45" customHeight="1" x14ac:dyDescent="0.5">
      <c r="A8" s="2" t="str">
        <f t="shared" ca="1" si="2"/>
        <v xml:space="preserve"> He </v>
      </c>
      <c r="B8" s="3" t="str">
        <f t="shared" ca="1" si="3"/>
        <v/>
      </c>
      <c r="C8" s="2" t="str">
        <f t="shared" ca="1" si="0"/>
        <v xml:space="preserve"> He </v>
      </c>
      <c r="D8" s="3" t="str">
        <f t="shared" ca="1" si="1"/>
        <v xml:space="preserve"> Helium</v>
      </c>
      <c r="E8" s="7">
        <f t="shared" ca="1" si="4"/>
        <v>0</v>
      </c>
      <c r="F8" s="7">
        <f ca="1">MATCH(G8,Data!$A$2:$A$119,0)</f>
        <v>2</v>
      </c>
      <c r="G8" s="7">
        <v>5</v>
      </c>
      <c r="H8" s="4"/>
      <c r="I8" s="4"/>
    </row>
    <row r="9" spans="1:9" ht="47.45" customHeight="1" x14ac:dyDescent="0.5">
      <c r="A9" s="2" t="str">
        <f t="shared" ca="1" si="2"/>
        <v/>
      </c>
      <c r="B9" s="3" t="str">
        <f t="shared" ca="1" si="3"/>
        <v xml:space="preserve"> Magnesium</v>
      </c>
      <c r="C9" s="2" t="str">
        <f t="shared" ca="1" si="0"/>
        <v xml:space="preserve"> Mg </v>
      </c>
      <c r="D9" s="3" t="str">
        <f t="shared" ca="1" si="1"/>
        <v xml:space="preserve"> Magnesium</v>
      </c>
      <c r="E9" s="7">
        <f t="shared" ca="1" si="4"/>
        <v>1</v>
      </c>
      <c r="F9" s="7">
        <f ca="1">MATCH(G9,Data!$A$2:$A$119,0)</f>
        <v>12</v>
      </c>
      <c r="G9" s="7">
        <v>6</v>
      </c>
      <c r="H9" s="4"/>
      <c r="I9" s="4"/>
    </row>
    <row r="10" spans="1:9" ht="47.45" customHeight="1" x14ac:dyDescent="0.5">
      <c r="A10" s="2" t="str">
        <f t="shared" ca="1" si="2"/>
        <v/>
      </c>
      <c r="B10" s="3" t="str">
        <f t="shared" ca="1" si="3"/>
        <v xml:space="preserve"> Hydrogen</v>
      </c>
      <c r="C10" s="2" t="str">
        <f t="shared" ca="1" si="0"/>
        <v xml:space="preserve"> H </v>
      </c>
      <c r="D10" s="3" t="str">
        <f t="shared" ca="1" si="1"/>
        <v xml:space="preserve"> Hydrogen</v>
      </c>
      <c r="E10" s="7">
        <f t="shared" ca="1" si="4"/>
        <v>1</v>
      </c>
      <c r="F10" s="7">
        <f ca="1">MATCH(G10,Data!$A$2:$A$119,0)</f>
        <v>1</v>
      </c>
      <c r="G10" s="7">
        <v>7</v>
      </c>
      <c r="H10" s="4"/>
      <c r="I10" s="4"/>
    </row>
    <row r="11" spans="1:9" ht="47.45" customHeight="1" x14ac:dyDescent="0.5">
      <c r="A11" s="2" t="str">
        <f t="shared" ca="1" si="2"/>
        <v/>
      </c>
      <c r="B11" s="3" t="str">
        <f t="shared" ca="1" si="3"/>
        <v xml:space="preserve"> Boron</v>
      </c>
      <c r="C11" s="2" t="str">
        <f t="shared" ca="1" si="0"/>
        <v xml:space="preserve"> B </v>
      </c>
      <c r="D11" s="3" t="str">
        <f t="shared" ca="1" si="1"/>
        <v xml:space="preserve"> Boron</v>
      </c>
      <c r="E11" s="7">
        <f t="shared" ca="1" si="4"/>
        <v>1</v>
      </c>
      <c r="F11" s="7">
        <f ca="1">MATCH(G11,Data!$A$2:$A$119,0)</f>
        <v>5</v>
      </c>
      <c r="G11" s="7">
        <v>8</v>
      </c>
      <c r="H11" s="4"/>
      <c r="I11" s="4"/>
    </row>
    <row r="12" spans="1:9" ht="47.45" customHeight="1" x14ac:dyDescent="0.5">
      <c r="A12" s="2" t="str">
        <f t="shared" ca="1" si="2"/>
        <v xml:space="preserve"> C </v>
      </c>
      <c r="B12" s="3" t="str">
        <f t="shared" ca="1" si="3"/>
        <v/>
      </c>
      <c r="C12" s="2" t="str">
        <f t="shared" ca="1" si="0"/>
        <v xml:space="preserve"> C </v>
      </c>
      <c r="D12" s="3" t="str">
        <f t="shared" ca="1" si="1"/>
        <v xml:space="preserve"> Carbon</v>
      </c>
      <c r="E12" s="7">
        <f t="shared" ca="1" si="4"/>
        <v>0</v>
      </c>
      <c r="F12" s="7">
        <f ca="1">MATCH(G12,Data!$A$2:$A$119,0)</f>
        <v>6</v>
      </c>
      <c r="G12" s="7">
        <v>9</v>
      </c>
      <c r="H12" s="4"/>
      <c r="I12" s="4"/>
    </row>
    <row r="13" spans="1:9" ht="47.45" customHeight="1" x14ac:dyDescent="0.5">
      <c r="A13" s="2" t="str">
        <f t="shared" ca="1" si="2"/>
        <v xml:space="preserve"> Na </v>
      </c>
      <c r="B13" s="3" t="str">
        <f t="shared" ca="1" si="3"/>
        <v/>
      </c>
      <c r="C13" s="2" t="str">
        <f t="shared" ca="1" si="0"/>
        <v xml:space="preserve"> Na </v>
      </c>
      <c r="D13" s="3" t="str">
        <f t="shared" ca="1" si="1"/>
        <v xml:space="preserve"> Sodium</v>
      </c>
      <c r="E13" s="7">
        <f t="shared" ca="1" si="4"/>
        <v>0</v>
      </c>
      <c r="F13" s="7">
        <f ca="1">MATCH(G13,Data!$A$2:$A$119,0)</f>
        <v>11</v>
      </c>
      <c r="G13" s="7">
        <v>10</v>
      </c>
      <c r="H13" s="4"/>
      <c r="I13" s="4"/>
    </row>
    <row r="14" spans="1:9" ht="47.45" customHeight="1" x14ac:dyDescent="0.5">
      <c r="A14" s="2" t="str">
        <f t="shared" ca="1" si="2"/>
        <v/>
      </c>
      <c r="B14" s="3" t="str">
        <f t="shared" ca="1" si="3"/>
        <v xml:space="preserve"> Nitrogen</v>
      </c>
      <c r="C14" s="2" t="str">
        <f t="shared" ca="1" si="0"/>
        <v xml:space="preserve"> N </v>
      </c>
      <c r="D14" s="3" t="str">
        <f t="shared" ca="1" si="1"/>
        <v xml:space="preserve"> Nitrogen</v>
      </c>
      <c r="E14" s="7">
        <f t="shared" ca="1" si="4"/>
        <v>1</v>
      </c>
      <c r="F14" s="7">
        <f ca="1">MATCH(G14,Data!$A$2:$A$119,0)</f>
        <v>7</v>
      </c>
      <c r="G14" s="7">
        <v>11</v>
      </c>
      <c r="H14" s="4"/>
      <c r="I14" s="4"/>
    </row>
    <row r="15" spans="1:9" ht="47.45" customHeight="1" x14ac:dyDescent="0.5">
      <c r="A15" s="2" t="str">
        <f t="shared" ca="1" si="2"/>
        <v/>
      </c>
      <c r="B15" s="3" t="str">
        <f t="shared" ca="1" si="3"/>
        <v xml:space="preserve"> Neon</v>
      </c>
      <c r="C15" s="2" t="str">
        <f t="shared" ca="1" si="0"/>
        <v xml:space="preserve"> Ne </v>
      </c>
      <c r="D15" s="3" t="str">
        <f t="shared" ca="1" si="1"/>
        <v xml:space="preserve"> Neon</v>
      </c>
      <c r="E15" s="7">
        <f t="shared" ca="1" si="4"/>
        <v>1</v>
      </c>
      <c r="F15" s="7">
        <f ca="1">MATCH(G15,Data!$A$2:$A$119,0)</f>
        <v>10</v>
      </c>
      <c r="G15" s="7">
        <v>12</v>
      </c>
      <c r="H15" s="4"/>
      <c r="I15" s="4"/>
    </row>
  </sheetData>
  <mergeCells count="4">
    <mergeCell ref="A1:B1"/>
    <mergeCell ref="A2:B2"/>
    <mergeCell ref="C1:D1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Quiz</vt:lpstr>
      <vt:lpstr>elements</vt:lpstr>
      <vt:lpstr>Quiz!Print_Area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Carter</dc:creator>
  <cp:lastModifiedBy>Sarah Carter</cp:lastModifiedBy>
  <cp:lastPrinted>2017-10-01T23:39:26Z</cp:lastPrinted>
  <dcterms:created xsi:type="dcterms:W3CDTF">2017-10-01T22:10:56Z</dcterms:created>
  <dcterms:modified xsi:type="dcterms:W3CDTF">2017-10-07T21:56:05Z</dcterms:modified>
</cp:coreProperties>
</file>